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Олеся</author>
  </authors>
  <commentList>
    <comment ref="F3" authorId="0">
      <text>
        <r>
          <rPr>
            <b/>
            <sz val="9"/>
            <rFont val="Tahoma"/>
            <family val="2"/>
          </rPr>
          <t>Олеся:</t>
        </r>
        <r>
          <rPr>
            <sz val="9"/>
            <rFont val="Tahoma"/>
            <family val="2"/>
          </rPr>
          <t xml:space="preserve">
0 - если не по нашей вине,
1 - если по нашей вине
</t>
        </r>
      </text>
    </comment>
  </commentList>
</comments>
</file>

<file path=xl/sharedStrings.xml><?xml version="1.0" encoding="utf-8"?>
<sst xmlns="http://schemas.openxmlformats.org/spreadsheetml/2006/main" count="130" uniqueCount="44">
  <si>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</si>
  <si>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</si>
  <si>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</si>
  <si>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</si>
  <si>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</si>
  <si>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 xml:space="preserve">Причина прекращения передачи электрической энергии </t>
    </r>
    <r>
      <rPr>
        <sz val="10"/>
        <color indexed="10"/>
        <rFont val="Times New Roman"/>
        <family val="1"/>
      </rPr>
      <t>(1/0)</t>
    </r>
  </si>
  <si>
    <r>
      <t xml:space="preserve">Признак АПВ </t>
    </r>
    <r>
      <rPr>
        <sz val="10"/>
        <color indexed="10"/>
        <rFont val="Times New Roman"/>
        <family val="1"/>
      </rPr>
      <t>(1/0)</t>
    </r>
  </si>
  <si>
    <r>
      <t xml:space="preserve">Признак АВР </t>
    </r>
    <r>
      <rPr>
        <sz val="10"/>
        <color indexed="10"/>
        <rFont val="Times New Roman"/>
        <family val="1"/>
      </rPr>
      <t>(1/0)</t>
    </r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</si>
  <si>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</si>
  <si>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</si>
  <si>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</si>
  <si>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</si>
  <si>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</si>
  <si>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</si>
  <si>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Ссумарный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</si>
  <si>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</si>
  <si>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</si>
  <si>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</si>
  <si>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</si>
  <si>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</si>
  <si>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</si>
  <si>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</si>
  <si>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</si>
  <si>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</si>
  <si>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</si>
  <si>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</si>
  <si>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</si>
  <si>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</si>
  <si>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</si>
  <si>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</si>
  <si>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</si>
  <si>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Недоотпуск</t>
  </si>
  <si>
    <t>МВт.ч</t>
  </si>
  <si>
    <t>ООО СУЭК-Хакасия</t>
  </si>
  <si>
    <t>Форма 8.1. – Журнал учета данных первичной информации по всем прекращениям передачи электрической энергии произошедших на объектах электросетевых организаций за 2015 год.</t>
  </si>
  <si>
    <t>ф. 29-05</t>
  </si>
  <si>
    <t>ЛЭП</t>
  </si>
  <si>
    <t>ф. 15-602</t>
  </si>
  <si>
    <t>ф. 29-04</t>
  </si>
  <si>
    <t>ф. 15-609</t>
  </si>
  <si>
    <t>ф. 15-620</t>
  </si>
  <si>
    <t>ф. 29-19</t>
  </si>
  <si>
    <t>ф. 15-1029</t>
  </si>
  <si>
    <t>оперативный журнал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</si>
</sst>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\ 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3" fontId="46" fillId="0" borderId="10" xfId="6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43" fontId="8" fillId="0" borderId="11" xfId="0" applyNumberFormat="1" applyFont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48" fillId="0" borderId="10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right" vertical="center" textRotation="90" wrapText="1"/>
    </xf>
    <xf numFmtId="0" fontId="44" fillId="0" borderId="16" xfId="0" applyFont="1" applyBorder="1" applyAlignment="1">
      <alignment horizontal="right" vertical="center" textRotation="90" wrapText="1"/>
    </xf>
    <xf numFmtId="0" fontId="44" fillId="0" borderId="15" xfId="0" applyFont="1" applyBorder="1" applyAlignment="1">
      <alignment horizontal="center" textRotation="90" wrapText="1"/>
    </xf>
    <xf numFmtId="0" fontId="44" fillId="0" borderId="16" xfId="0" applyFont="1" applyBorder="1" applyAlignment="1">
      <alignment horizontal="center" textRotation="90" wrapText="1"/>
    </xf>
    <xf numFmtId="0" fontId="44" fillId="0" borderId="10" xfId="0" applyFont="1" applyBorder="1" applyAlignment="1">
      <alignment horizontal="left" textRotation="90" wrapText="1"/>
    </xf>
    <xf numFmtId="0" fontId="44" fillId="0" borderId="17" xfId="0" applyFont="1" applyBorder="1" applyAlignment="1">
      <alignment horizontal="right" vertical="center" textRotation="90" wrapText="1"/>
    </xf>
    <xf numFmtId="0" fontId="44" fillId="0" borderId="15" xfId="0" applyFont="1" applyBorder="1" applyAlignment="1">
      <alignment horizontal="left" textRotation="90" wrapText="1"/>
    </xf>
    <xf numFmtId="0" fontId="44" fillId="0" borderId="17" xfId="0" applyFont="1" applyBorder="1" applyAlignment="1">
      <alignment horizontal="left" textRotation="90" wrapText="1"/>
    </xf>
    <xf numFmtId="0" fontId="44" fillId="0" borderId="16" xfId="0" applyFont="1" applyBorder="1" applyAlignment="1">
      <alignment horizontal="left" textRotation="90" wrapText="1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tabSelected="1" zoomScale="80" zoomScaleNormal="80" zoomScalePageLayoutView="0" workbookViewId="0" topLeftCell="A1">
      <selection activeCell="Q4" sqref="Q4:Y4"/>
    </sheetView>
  </sheetViews>
  <sheetFormatPr defaultColWidth="9.140625" defaultRowHeight="15"/>
  <cols>
    <col min="2" max="2" width="18.140625" style="0" customWidth="1"/>
    <col min="3" max="3" width="14.57421875" style="0" customWidth="1"/>
    <col min="29" max="29" width="15.8515625" style="0" customWidth="1"/>
    <col min="30" max="30" width="16.7109375" style="0" customWidth="1"/>
    <col min="31" max="31" width="15.421875" style="0" customWidth="1"/>
    <col min="32" max="32" width="11.421875" style="0" customWidth="1"/>
    <col min="34" max="34" width="15.7109375" style="0" customWidth="1"/>
    <col min="35" max="35" width="17.00390625" style="0" customWidth="1"/>
    <col min="36" max="36" width="14.28125" style="0" bestFit="1" customWidth="1"/>
  </cols>
  <sheetData>
    <row r="1" spans="1:35" ht="27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ht="15.75" customHeight="1"/>
    <row r="3" spans="1:35" ht="53.2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18" t="s">
        <v>8</v>
      </c>
      <c r="J3" s="18"/>
      <c r="K3" s="18"/>
      <c r="L3" s="18"/>
      <c r="M3" s="18"/>
      <c r="N3" s="18"/>
      <c r="O3" s="18"/>
      <c r="P3" s="18"/>
      <c r="Q3" s="18" t="s">
        <v>9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25" t="s">
        <v>10</v>
      </c>
      <c r="AD3" s="23" t="s">
        <v>11</v>
      </c>
      <c r="AE3" s="23" t="s">
        <v>12</v>
      </c>
      <c r="AF3" s="23" t="s">
        <v>13</v>
      </c>
      <c r="AG3" s="23" t="s">
        <v>14</v>
      </c>
      <c r="AH3" s="23" t="s">
        <v>15</v>
      </c>
      <c r="AI3" s="23" t="s">
        <v>16</v>
      </c>
    </row>
    <row r="4" spans="1:35" ht="60" customHeight="1">
      <c r="A4" s="29"/>
      <c r="B4" s="29"/>
      <c r="C4" s="29"/>
      <c r="D4" s="29"/>
      <c r="E4" s="29"/>
      <c r="F4" s="29"/>
      <c r="G4" s="29"/>
      <c r="H4" s="29"/>
      <c r="I4" s="14" t="s">
        <v>17</v>
      </c>
      <c r="J4" s="15"/>
      <c r="K4" s="15"/>
      <c r="L4" s="15"/>
      <c r="M4" s="16"/>
      <c r="N4" s="17" t="s">
        <v>18</v>
      </c>
      <c r="O4" s="17" t="s">
        <v>19</v>
      </c>
      <c r="P4" s="17" t="s">
        <v>20</v>
      </c>
      <c r="Q4" s="18" t="s">
        <v>17</v>
      </c>
      <c r="R4" s="18"/>
      <c r="S4" s="18"/>
      <c r="T4" s="18"/>
      <c r="U4" s="18"/>
      <c r="V4" s="18"/>
      <c r="W4" s="18"/>
      <c r="X4" s="18"/>
      <c r="Y4" s="18"/>
      <c r="Z4" s="19" t="s">
        <v>18</v>
      </c>
      <c r="AA4" s="19" t="s">
        <v>19</v>
      </c>
      <c r="AB4" s="19" t="s">
        <v>21</v>
      </c>
      <c r="AC4" s="26"/>
      <c r="AD4" s="23"/>
      <c r="AE4" s="23"/>
      <c r="AF4" s="23"/>
      <c r="AG4" s="23"/>
      <c r="AH4" s="23"/>
      <c r="AI4" s="23"/>
    </row>
    <row r="5" spans="1:35" ht="71.25" customHeight="1">
      <c r="A5" s="29"/>
      <c r="B5" s="29"/>
      <c r="C5" s="29"/>
      <c r="D5" s="29"/>
      <c r="E5" s="29"/>
      <c r="F5" s="29"/>
      <c r="G5" s="29"/>
      <c r="H5" s="29"/>
      <c r="I5" s="17" t="s">
        <v>22</v>
      </c>
      <c r="J5" s="17"/>
      <c r="K5" s="17" t="s">
        <v>23</v>
      </c>
      <c r="L5" s="17"/>
      <c r="M5" s="21" t="s">
        <v>24</v>
      </c>
      <c r="N5" s="17"/>
      <c r="O5" s="17"/>
      <c r="P5" s="17"/>
      <c r="Q5" s="17" t="s">
        <v>22</v>
      </c>
      <c r="R5" s="17"/>
      <c r="S5" s="17" t="s">
        <v>23</v>
      </c>
      <c r="T5" s="17"/>
      <c r="U5" s="19" t="s">
        <v>24</v>
      </c>
      <c r="V5" s="19" t="s">
        <v>25</v>
      </c>
      <c r="W5" s="19" t="s">
        <v>26</v>
      </c>
      <c r="X5" s="19" t="s">
        <v>27</v>
      </c>
      <c r="Y5" s="19" t="s">
        <v>28</v>
      </c>
      <c r="Z5" s="24"/>
      <c r="AA5" s="24"/>
      <c r="AB5" s="24"/>
      <c r="AC5" s="26"/>
      <c r="AD5" s="23"/>
      <c r="AE5" s="23"/>
      <c r="AF5" s="23"/>
      <c r="AG5" s="23"/>
      <c r="AH5" s="23"/>
      <c r="AI5" s="23"/>
    </row>
    <row r="6" spans="1:35" ht="113.25" customHeight="1">
      <c r="A6" s="22"/>
      <c r="B6" s="22"/>
      <c r="C6" s="22"/>
      <c r="D6" s="22"/>
      <c r="E6" s="22"/>
      <c r="F6" s="22"/>
      <c r="G6" s="22"/>
      <c r="H6" s="22"/>
      <c r="I6" s="1" t="s">
        <v>29</v>
      </c>
      <c r="J6" s="1" t="s">
        <v>30</v>
      </c>
      <c r="K6" s="1" t="s">
        <v>29</v>
      </c>
      <c r="L6" s="1" t="s">
        <v>30</v>
      </c>
      <c r="M6" s="22"/>
      <c r="N6" s="17"/>
      <c r="O6" s="17"/>
      <c r="P6" s="17"/>
      <c r="Q6" s="1" t="s">
        <v>29</v>
      </c>
      <c r="R6" s="1" t="s">
        <v>30</v>
      </c>
      <c r="S6" s="1" t="s">
        <v>29</v>
      </c>
      <c r="T6" s="1" t="s">
        <v>30</v>
      </c>
      <c r="U6" s="20"/>
      <c r="V6" s="20"/>
      <c r="W6" s="20"/>
      <c r="X6" s="20"/>
      <c r="Y6" s="20"/>
      <c r="Z6" s="20"/>
      <c r="AA6" s="20"/>
      <c r="AB6" s="20"/>
      <c r="AC6" s="27"/>
      <c r="AD6" s="23"/>
      <c r="AE6" s="23"/>
      <c r="AF6" s="23"/>
      <c r="AG6" s="23"/>
      <c r="AH6" s="23"/>
      <c r="AI6" s="23"/>
    </row>
    <row r="7" spans="1:35" ht="18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  <c r="AB7" s="2">
        <v>28</v>
      </c>
      <c r="AC7" s="2">
        <v>29</v>
      </c>
      <c r="AD7" s="2">
        <v>30</v>
      </c>
      <c r="AE7" s="2">
        <v>31</v>
      </c>
      <c r="AF7" s="2">
        <v>32</v>
      </c>
      <c r="AG7" s="2">
        <v>33</v>
      </c>
      <c r="AH7" s="2">
        <v>34</v>
      </c>
      <c r="AI7" s="2">
        <v>35</v>
      </c>
    </row>
    <row r="8" spans="1:39" ht="31.5">
      <c r="A8" s="3">
        <v>1</v>
      </c>
      <c r="B8" s="3" t="s">
        <v>33</v>
      </c>
      <c r="C8" s="3" t="s">
        <v>35</v>
      </c>
      <c r="D8" s="3" t="s">
        <v>36</v>
      </c>
      <c r="E8" s="3">
        <v>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</v>
      </c>
      <c r="O8" s="3">
        <v>0</v>
      </c>
      <c r="P8" s="3">
        <f>SUM(I8:O8)</f>
        <v>1</v>
      </c>
      <c r="Q8" s="3">
        <v>0</v>
      </c>
      <c r="R8" s="3">
        <v>0</v>
      </c>
      <c r="S8" s="3">
        <v>0</v>
      </c>
      <c r="T8" s="3">
        <v>0</v>
      </c>
      <c r="U8" s="3"/>
      <c r="V8" s="3">
        <v>0</v>
      </c>
      <c r="W8" s="3">
        <v>0</v>
      </c>
      <c r="X8" s="3">
        <v>0</v>
      </c>
      <c r="Y8" s="3">
        <f>SUM(Q8:U8)</f>
        <v>0</v>
      </c>
      <c r="Z8" s="3">
        <v>1</v>
      </c>
      <c r="AA8" s="3">
        <v>0</v>
      </c>
      <c r="AB8" s="3">
        <f>SUM(Y8:AA8)</f>
        <v>1</v>
      </c>
      <c r="AC8" s="4">
        <v>42026.055555555555</v>
      </c>
      <c r="AD8" s="4">
        <v>42026.086805555555</v>
      </c>
      <c r="AE8" s="4">
        <f>AD8</f>
        <v>42026.086805555555</v>
      </c>
      <c r="AF8" s="5">
        <f>(AD8-AC8)*24</f>
        <v>0.75</v>
      </c>
      <c r="AG8" s="3">
        <v>0.4</v>
      </c>
      <c r="AH8" s="3" t="s">
        <v>43</v>
      </c>
      <c r="AI8" s="4">
        <v>42026.055555555555</v>
      </c>
      <c r="AJ8" s="12"/>
      <c r="AK8" s="11">
        <f>AG8*AF8</f>
        <v>0.30000000000000004</v>
      </c>
      <c r="AL8" s="11">
        <f>23.08/14</f>
        <v>1.6485714285714284</v>
      </c>
      <c r="AM8">
        <f>SUM(AB8:AB28)/14</f>
        <v>1.5</v>
      </c>
    </row>
    <row r="9" spans="1:37" ht="31.5">
      <c r="A9" s="3">
        <f>A8+1</f>
        <v>2</v>
      </c>
      <c r="B9" s="3" t="s">
        <v>33</v>
      </c>
      <c r="C9" s="3" t="s">
        <v>37</v>
      </c>
      <c r="D9" s="3" t="s">
        <v>36</v>
      </c>
      <c r="E9" s="3">
        <v>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3">
        <v>0</v>
      </c>
      <c r="P9" s="3">
        <f>SUM(I9:O9)</f>
        <v>1</v>
      </c>
      <c r="Q9" s="3">
        <v>0</v>
      </c>
      <c r="R9" s="3">
        <v>0</v>
      </c>
      <c r="S9" s="3">
        <v>0</v>
      </c>
      <c r="T9" s="3">
        <v>0</v>
      </c>
      <c r="U9" s="3"/>
      <c r="V9" s="3">
        <v>0</v>
      </c>
      <c r="W9" s="3">
        <v>0</v>
      </c>
      <c r="X9" s="3">
        <v>0</v>
      </c>
      <c r="Y9" s="3">
        <f>SUM(Q9:U9)</f>
        <v>0</v>
      </c>
      <c r="Z9" s="3">
        <v>1</v>
      </c>
      <c r="AA9" s="3">
        <v>0</v>
      </c>
      <c r="AB9" s="3">
        <f>SUM(Y9:AA9)</f>
        <v>1</v>
      </c>
      <c r="AC9" s="4">
        <v>42106.52222222222</v>
      </c>
      <c r="AD9" s="4">
        <v>42106.782638888886</v>
      </c>
      <c r="AE9" s="4">
        <f>AD9</f>
        <v>42106.782638888886</v>
      </c>
      <c r="AF9" s="5">
        <f>(AD9-AC9)*24</f>
        <v>6.249999999941792</v>
      </c>
      <c r="AG9" s="3">
        <v>0.645</v>
      </c>
      <c r="AH9" s="3" t="s">
        <v>43</v>
      </c>
      <c r="AI9" s="4">
        <v>42106.52222222222</v>
      </c>
      <c r="AK9" s="11">
        <f>AG9*AF9</f>
        <v>4.031249999962456</v>
      </c>
    </row>
    <row r="10" spans="1:37" ht="31.5">
      <c r="A10" s="3">
        <f aca="true" t="shared" si="0" ref="A10:A30">A9+1</f>
        <v>3</v>
      </c>
      <c r="B10" s="3" t="s">
        <v>33</v>
      </c>
      <c r="C10" s="3" t="s">
        <v>38</v>
      </c>
      <c r="D10" s="3" t="s">
        <v>36</v>
      </c>
      <c r="E10" s="3">
        <v>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f>SUM(I10:O10)</f>
        <v>1</v>
      </c>
      <c r="Q10" s="3">
        <v>0</v>
      </c>
      <c r="R10" s="3">
        <v>0</v>
      </c>
      <c r="S10" s="3">
        <v>0</v>
      </c>
      <c r="T10" s="3">
        <v>0</v>
      </c>
      <c r="U10" s="3"/>
      <c r="V10" s="3">
        <v>0</v>
      </c>
      <c r="W10" s="3">
        <v>0</v>
      </c>
      <c r="X10" s="3">
        <v>0</v>
      </c>
      <c r="Y10" s="3">
        <f>SUM(Q10:U10)</f>
        <v>0</v>
      </c>
      <c r="Z10" s="3">
        <v>1</v>
      </c>
      <c r="AA10" s="3">
        <v>0</v>
      </c>
      <c r="AB10" s="3">
        <f>SUM(Y10:AA10)</f>
        <v>1</v>
      </c>
      <c r="AC10" s="4">
        <v>42106.65833333333</v>
      </c>
      <c r="AD10" s="4">
        <v>42106.660416666666</v>
      </c>
      <c r="AE10" s="4">
        <f>AD10</f>
        <v>42106.660416666666</v>
      </c>
      <c r="AF10" s="5">
        <f>(AD10-AC10)*24</f>
        <v>0.04999999998835847</v>
      </c>
      <c r="AG10" s="3">
        <v>0.516</v>
      </c>
      <c r="AH10" s="3" t="s">
        <v>43</v>
      </c>
      <c r="AI10" s="4">
        <v>42106.65833333333</v>
      </c>
      <c r="AK10" s="11">
        <f aca="true" t="shared" si="1" ref="AK10:AK28">AG10*AF10</f>
        <v>0.025799999993992972</v>
      </c>
    </row>
    <row r="11" spans="1:37" ht="31.5">
      <c r="A11" s="3">
        <f t="shared" si="0"/>
        <v>4</v>
      </c>
      <c r="B11" s="3" t="s">
        <v>33</v>
      </c>
      <c r="C11" s="3" t="s">
        <v>39</v>
      </c>
      <c r="D11" s="3" t="s">
        <v>36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f>SUM(I11:O11)</f>
        <v>1</v>
      </c>
      <c r="Q11" s="3">
        <v>0</v>
      </c>
      <c r="R11" s="3">
        <v>0</v>
      </c>
      <c r="S11" s="3">
        <v>0</v>
      </c>
      <c r="T11" s="3">
        <v>0</v>
      </c>
      <c r="U11" s="3"/>
      <c r="V11" s="3">
        <v>0</v>
      </c>
      <c r="W11" s="3">
        <v>0</v>
      </c>
      <c r="X11" s="3">
        <v>0</v>
      </c>
      <c r="Y11" s="3">
        <f>SUM(Q11:U11)</f>
        <v>0</v>
      </c>
      <c r="Z11" s="3">
        <v>1</v>
      </c>
      <c r="AA11" s="3">
        <v>0</v>
      </c>
      <c r="AB11" s="3">
        <f>SUM(Y11:AA11)</f>
        <v>1</v>
      </c>
      <c r="AC11" s="4">
        <v>42171.23472222222</v>
      </c>
      <c r="AD11" s="4">
        <v>42171.25902777778</v>
      </c>
      <c r="AE11" s="4">
        <f>AD11</f>
        <v>42171.25902777778</v>
      </c>
      <c r="AF11" s="5">
        <f>(AD11-AC11)*24</f>
        <v>0.5833333333139308</v>
      </c>
      <c r="AG11" s="3">
        <v>0.11</v>
      </c>
      <c r="AH11" s="3" t="s">
        <v>43</v>
      </c>
      <c r="AI11" s="4">
        <v>42171.23472222222</v>
      </c>
      <c r="AK11" s="11">
        <f t="shared" si="1"/>
        <v>0.06416666666453238</v>
      </c>
    </row>
    <row r="12" spans="1:37" ht="31.5">
      <c r="A12" s="3">
        <f t="shared" si="0"/>
        <v>5</v>
      </c>
      <c r="B12" s="3" t="s">
        <v>33</v>
      </c>
      <c r="C12" s="3" t="s">
        <v>39</v>
      </c>
      <c r="D12" s="3" t="s">
        <v>36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f>SUM(I12:O12)</f>
        <v>1</v>
      </c>
      <c r="Q12" s="3">
        <v>0</v>
      </c>
      <c r="R12" s="3">
        <v>0</v>
      </c>
      <c r="S12" s="3">
        <v>0</v>
      </c>
      <c r="T12" s="3">
        <v>0</v>
      </c>
      <c r="U12" s="3"/>
      <c r="V12" s="3">
        <v>0</v>
      </c>
      <c r="W12" s="3">
        <v>0</v>
      </c>
      <c r="X12" s="3">
        <v>0</v>
      </c>
      <c r="Y12" s="3">
        <f>SUM(Q12:U12)</f>
        <v>0</v>
      </c>
      <c r="Z12" s="3">
        <v>1</v>
      </c>
      <c r="AA12" s="3">
        <v>0</v>
      </c>
      <c r="AB12" s="3">
        <f>SUM(Y12:AA12)</f>
        <v>1</v>
      </c>
      <c r="AC12" s="4">
        <v>42171.91875</v>
      </c>
      <c r="AD12" s="4">
        <v>42171.919444444444</v>
      </c>
      <c r="AE12" s="4">
        <f>AD12</f>
        <v>42171.919444444444</v>
      </c>
      <c r="AF12" s="5">
        <f>(AD12-AC12)*24</f>
        <v>0.016666666720993817</v>
      </c>
      <c r="AG12" s="3">
        <v>0.1</v>
      </c>
      <c r="AH12" s="3" t="s">
        <v>43</v>
      </c>
      <c r="AI12" s="4">
        <v>42171.91875</v>
      </c>
      <c r="AK12" s="11">
        <f t="shared" si="1"/>
        <v>0.0016666666720993818</v>
      </c>
    </row>
    <row r="13" spans="1:37" ht="32.25" customHeight="1">
      <c r="A13" s="3">
        <f t="shared" si="0"/>
        <v>6</v>
      </c>
      <c r="B13" s="3" t="s">
        <v>33</v>
      </c>
      <c r="C13" s="3" t="s">
        <v>38</v>
      </c>
      <c r="D13" s="3" t="s">
        <v>36</v>
      </c>
      <c r="E13" s="3">
        <v>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f aca="true" t="shared" si="2" ref="P13:P22">SUM(I13:O13)</f>
        <v>1</v>
      </c>
      <c r="Q13" s="3">
        <v>0</v>
      </c>
      <c r="R13" s="3">
        <v>0</v>
      </c>
      <c r="S13" s="3">
        <v>0</v>
      </c>
      <c r="T13" s="3">
        <v>0</v>
      </c>
      <c r="U13" s="3"/>
      <c r="V13" s="3">
        <v>0</v>
      </c>
      <c r="W13" s="3">
        <v>0</v>
      </c>
      <c r="X13" s="3">
        <v>0</v>
      </c>
      <c r="Y13" s="3">
        <f aca="true" t="shared" si="3" ref="Y13:Y22">SUM(Q13:U13)</f>
        <v>0</v>
      </c>
      <c r="Z13" s="3">
        <v>1</v>
      </c>
      <c r="AA13" s="3">
        <v>0</v>
      </c>
      <c r="AB13" s="3">
        <f aca="true" t="shared" si="4" ref="AB13:AB22">SUM(Y13:AA13)</f>
        <v>1</v>
      </c>
      <c r="AC13" s="4">
        <v>42190.90625</v>
      </c>
      <c r="AD13" s="4">
        <v>42190.92361111111</v>
      </c>
      <c r="AE13" s="4">
        <f aca="true" t="shared" si="5" ref="AE13:AE22">AD13</f>
        <v>42190.92361111111</v>
      </c>
      <c r="AF13" s="5">
        <f aca="true" t="shared" si="6" ref="AF13:AF22">(AD13-AC13)*24</f>
        <v>0.41666666662786156</v>
      </c>
      <c r="AG13" s="3">
        <v>0.4</v>
      </c>
      <c r="AH13" s="3" t="s">
        <v>43</v>
      </c>
      <c r="AI13" s="4">
        <v>42190.90625</v>
      </c>
      <c r="AK13" s="11">
        <f t="shared" si="1"/>
        <v>0.16666666665114463</v>
      </c>
    </row>
    <row r="14" spans="1:37" ht="31.5">
      <c r="A14" s="3">
        <f t="shared" si="0"/>
        <v>7</v>
      </c>
      <c r="B14" s="3" t="s">
        <v>33</v>
      </c>
      <c r="C14" s="3" t="s">
        <v>42</v>
      </c>
      <c r="D14" s="3" t="s">
        <v>36</v>
      </c>
      <c r="E14" s="3">
        <v>10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f t="shared" si="2"/>
        <v>1</v>
      </c>
      <c r="Q14" s="3">
        <v>0</v>
      </c>
      <c r="R14" s="3">
        <v>0</v>
      </c>
      <c r="S14" s="3">
        <v>0</v>
      </c>
      <c r="T14" s="3">
        <v>0</v>
      </c>
      <c r="U14" s="3"/>
      <c r="V14" s="3">
        <v>0</v>
      </c>
      <c r="W14" s="3">
        <v>0</v>
      </c>
      <c r="X14" s="3">
        <v>0</v>
      </c>
      <c r="Y14" s="3">
        <f t="shared" si="3"/>
        <v>0</v>
      </c>
      <c r="Z14" s="3">
        <v>1</v>
      </c>
      <c r="AA14" s="3">
        <v>0</v>
      </c>
      <c r="AB14" s="3">
        <f t="shared" si="4"/>
        <v>1</v>
      </c>
      <c r="AC14" s="4">
        <v>42213.89236111111</v>
      </c>
      <c r="AD14" s="4">
        <v>42213.89444444444</v>
      </c>
      <c r="AE14" s="4">
        <f t="shared" si="5"/>
        <v>42213.89444444444</v>
      </c>
      <c r="AF14" s="5">
        <f t="shared" si="6"/>
        <v>0.04999999998835847</v>
      </c>
      <c r="AG14" s="3">
        <v>0.01</v>
      </c>
      <c r="AH14" s="3" t="s">
        <v>43</v>
      </c>
      <c r="AI14" s="4">
        <v>42213.89236111111</v>
      </c>
      <c r="AK14" s="11">
        <f t="shared" si="1"/>
        <v>0.0004999999998835847</v>
      </c>
    </row>
    <row r="15" spans="1:37" ht="31.5">
      <c r="A15" s="3">
        <f t="shared" si="0"/>
        <v>8</v>
      </c>
      <c r="B15" s="3" t="s">
        <v>33</v>
      </c>
      <c r="C15" s="3" t="s">
        <v>41</v>
      </c>
      <c r="D15" s="3" t="s">
        <v>36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f t="shared" si="2"/>
        <v>1</v>
      </c>
      <c r="Q15" s="3">
        <v>0</v>
      </c>
      <c r="R15" s="3">
        <v>0</v>
      </c>
      <c r="S15" s="3">
        <v>0</v>
      </c>
      <c r="T15" s="3">
        <v>0</v>
      </c>
      <c r="U15" s="3"/>
      <c r="V15" s="3">
        <v>0</v>
      </c>
      <c r="W15" s="3">
        <v>0</v>
      </c>
      <c r="X15" s="3">
        <v>0</v>
      </c>
      <c r="Y15" s="3">
        <f t="shared" si="3"/>
        <v>0</v>
      </c>
      <c r="Z15" s="3">
        <v>1</v>
      </c>
      <c r="AA15" s="3">
        <v>0</v>
      </c>
      <c r="AB15" s="3">
        <f t="shared" si="4"/>
        <v>1</v>
      </c>
      <c r="AC15" s="4">
        <v>42213.941666666666</v>
      </c>
      <c r="AD15" s="4">
        <v>42213.95208333333</v>
      </c>
      <c r="AE15" s="4">
        <f t="shared" si="5"/>
        <v>42213.95208333333</v>
      </c>
      <c r="AF15" s="5">
        <f t="shared" si="6"/>
        <v>0.24999999994179234</v>
      </c>
      <c r="AG15" s="3">
        <v>0.31</v>
      </c>
      <c r="AH15" s="3" t="s">
        <v>43</v>
      </c>
      <c r="AI15" s="4">
        <v>42213.941666666666</v>
      </c>
      <c r="AK15" s="11">
        <f t="shared" si="1"/>
        <v>0.07749999998195563</v>
      </c>
    </row>
    <row r="16" spans="1:37" ht="31.5">
      <c r="A16" s="3">
        <f t="shared" si="0"/>
        <v>9</v>
      </c>
      <c r="B16" s="3" t="s">
        <v>33</v>
      </c>
      <c r="C16" s="3" t="s">
        <v>38</v>
      </c>
      <c r="D16" s="3" t="s">
        <v>36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f t="shared" si="2"/>
        <v>1</v>
      </c>
      <c r="Q16" s="3">
        <v>0</v>
      </c>
      <c r="R16" s="3">
        <v>0</v>
      </c>
      <c r="S16" s="3">
        <v>0</v>
      </c>
      <c r="T16" s="3">
        <v>0</v>
      </c>
      <c r="U16" s="3"/>
      <c r="V16" s="3">
        <v>0</v>
      </c>
      <c r="W16" s="3">
        <v>0</v>
      </c>
      <c r="X16" s="3">
        <v>0</v>
      </c>
      <c r="Y16" s="3">
        <f t="shared" si="3"/>
        <v>0</v>
      </c>
      <c r="Z16" s="3">
        <v>1</v>
      </c>
      <c r="AA16" s="3">
        <v>0</v>
      </c>
      <c r="AB16" s="3">
        <f t="shared" si="4"/>
        <v>1</v>
      </c>
      <c r="AC16" s="4">
        <v>42234.81597222222</v>
      </c>
      <c r="AD16" s="4">
        <v>42234.836805555555</v>
      </c>
      <c r="AE16" s="4">
        <f t="shared" si="5"/>
        <v>42234.836805555555</v>
      </c>
      <c r="AF16" s="5">
        <f t="shared" si="6"/>
        <v>0.5000000000582077</v>
      </c>
      <c r="AG16" s="3">
        <v>0.3</v>
      </c>
      <c r="AH16" s="3" t="s">
        <v>43</v>
      </c>
      <c r="AI16" s="4">
        <v>42234.81597222222</v>
      </c>
      <c r="AK16" s="11">
        <f t="shared" si="1"/>
        <v>0.1500000000174623</v>
      </c>
    </row>
    <row r="17" spans="1:37" ht="31.5">
      <c r="A17" s="3">
        <f t="shared" si="0"/>
        <v>10</v>
      </c>
      <c r="B17" s="3" t="s">
        <v>33</v>
      </c>
      <c r="C17" s="3" t="s">
        <v>40</v>
      </c>
      <c r="D17" s="3" t="s">
        <v>36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f t="shared" si="2"/>
        <v>1</v>
      </c>
      <c r="Q17" s="3">
        <v>0</v>
      </c>
      <c r="R17" s="3">
        <v>0</v>
      </c>
      <c r="S17" s="3">
        <v>0</v>
      </c>
      <c r="T17" s="3">
        <v>0</v>
      </c>
      <c r="U17" s="3"/>
      <c r="V17" s="3">
        <v>0</v>
      </c>
      <c r="W17" s="3">
        <v>0</v>
      </c>
      <c r="X17" s="3">
        <v>0</v>
      </c>
      <c r="Y17" s="3">
        <f t="shared" si="3"/>
        <v>0</v>
      </c>
      <c r="Z17" s="3">
        <v>1</v>
      </c>
      <c r="AA17" s="3">
        <v>0</v>
      </c>
      <c r="AB17" s="3">
        <f t="shared" si="4"/>
        <v>1</v>
      </c>
      <c r="AC17" s="4">
        <v>42268.17013888889</v>
      </c>
      <c r="AD17" s="4">
        <v>42268.17291666667</v>
      </c>
      <c r="AE17" s="4">
        <f t="shared" si="5"/>
        <v>42268.17291666667</v>
      </c>
      <c r="AF17" s="5">
        <f t="shared" si="6"/>
        <v>0.06666666670935228</v>
      </c>
      <c r="AG17" s="3">
        <v>4.21</v>
      </c>
      <c r="AH17" s="3" t="s">
        <v>43</v>
      </c>
      <c r="AI17" s="4">
        <v>42268.17013888889</v>
      </c>
      <c r="AK17" s="11">
        <f t="shared" si="1"/>
        <v>0.2806666668463731</v>
      </c>
    </row>
    <row r="18" spans="1:37" ht="31.5">
      <c r="A18" s="3">
        <f t="shared" si="0"/>
        <v>11</v>
      </c>
      <c r="B18" s="3" t="s">
        <v>33</v>
      </c>
      <c r="C18" s="3" t="s">
        <v>38</v>
      </c>
      <c r="D18" s="3" t="s">
        <v>36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f t="shared" si="2"/>
        <v>1</v>
      </c>
      <c r="Q18" s="3">
        <v>0</v>
      </c>
      <c r="R18" s="3">
        <v>0</v>
      </c>
      <c r="S18" s="3">
        <v>0</v>
      </c>
      <c r="T18" s="3">
        <v>0</v>
      </c>
      <c r="U18" s="3"/>
      <c r="V18" s="3">
        <v>0</v>
      </c>
      <c r="W18" s="3">
        <v>0</v>
      </c>
      <c r="X18" s="3">
        <v>0</v>
      </c>
      <c r="Y18" s="3">
        <f t="shared" si="3"/>
        <v>0</v>
      </c>
      <c r="Z18" s="3">
        <v>1</v>
      </c>
      <c r="AA18" s="3">
        <v>0</v>
      </c>
      <c r="AB18" s="3">
        <f t="shared" si="4"/>
        <v>1</v>
      </c>
      <c r="AC18" s="4">
        <v>42280.87291666667</v>
      </c>
      <c r="AD18" s="4">
        <v>42280.88055555556</v>
      </c>
      <c r="AE18" s="4">
        <f t="shared" si="5"/>
        <v>42280.88055555556</v>
      </c>
      <c r="AF18" s="5">
        <f t="shared" si="6"/>
        <v>0.18333333340706304</v>
      </c>
      <c r="AG18" s="3">
        <v>0.4</v>
      </c>
      <c r="AH18" s="3" t="s">
        <v>43</v>
      </c>
      <c r="AI18" s="4">
        <v>42280.87291666667</v>
      </c>
      <c r="AK18" s="11">
        <f t="shared" si="1"/>
        <v>0.07333333336282521</v>
      </c>
    </row>
    <row r="19" spans="1:37" ht="31.5">
      <c r="A19" s="3">
        <f t="shared" si="0"/>
        <v>12</v>
      </c>
      <c r="B19" s="3" t="s">
        <v>33</v>
      </c>
      <c r="C19" s="3" t="s">
        <v>38</v>
      </c>
      <c r="D19" s="3" t="s">
        <v>36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f t="shared" si="2"/>
        <v>1</v>
      </c>
      <c r="Q19" s="3">
        <v>0</v>
      </c>
      <c r="R19" s="3">
        <v>0</v>
      </c>
      <c r="S19" s="3">
        <v>0</v>
      </c>
      <c r="T19" s="3">
        <v>0</v>
      </c>
      <c r="U19" s="3"/>
      <c r="V19" s="3">
        <v>0</v>
      </c>
      <c r="W19" s="3">
        <v>0</v>
      </c>
      <c r="X19" s="3">
        <v>0</v>
      </c>
      <c r="Y19" s="3">
        <f t="shared" si="3"/>
        <v>0</v>
      </c>
      <c r="Z19" s="3">
        <v>1</v>
      </c>
      <c r="AA19" s="3">
        <v>0</v>
      </c>
      <c r="AB19" s="3">
        <f t="shared" si="4"/>
        <v>1</v>
      </c>
      <c r="AC19" s="4">
        <v>42280.88611111111</v>
      </c>
      <c r="AD19" s="4">
        <v>42280.92083333333</v>
      </c>
      <c r="AE19" s="4">
        <f t="shared" si="5"/>
        <v>42280.92083333333</v>
      </c>
      <c r="AF19" s="5">
        <f t="shared" si="6"/>
        <v>0.8333333332557231</v>
      </c>
      <c r="AG19" s="3">
        <v>0.4</v>
      </c>
      <c r="AH19" s="3" t="s">
        <v>43</v>
      </c>
      <c r="AI19" s="4">
        <v>42280.88611111111</v>
      </c>
      <c r="AK19" s="11">
        <f t="shared" si="1"/>
        <v>0.33333333330228926</v>
      </c>
    </row>
    <row r="20" spans="1:37" ht="31.5">
      <c r="A20" s="3">
        <f t="shared" si="0"/>
        <v>13</v>
      </c>
      <c r="B20" s="3" t="s">
        <v>33</v>
      </c>
      <c r="C20" s="3" t="s">
        <v>38</v>
      </c>
      <c r="D20" s="3" t="s">
        <v>36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f t="shared" si="2"/>
        <v>1</v>
      </c>
      <c r="Q20" s="3">
        <v>0</v>
      </c>
      <c r="R20" s="3">
        <v>0</v>
      </c>
      <c r="S20" s="3">
        <v>0</v>
      </c>
      <c r="T20" s="3">
        <v>0</v>
      </c>
      <c r="U20" s="3"/>
      <c r="V20" s="3">
        <v>0</v>
      </c>
      <c r="W20" s="3">
        <v>0</v>
      </c>
      <c r="X20" s="3">
        <v>0</v>
      </c>
      <c r="Y20" s="3">
        <f t="shared" si="3"/>
        <v>0</v>
      </c>
      <c r="Z20" s="3">
        <v>1</v>
      </c>
      <c r="AA20" s="3">
        <v>0</v>
      </c>
      <c r="AB20" s="3">
        <f t="shared" si="4"/>
        <v>1</v>
      </c>
      <c r="AC20" s="4">
        <v>42280.92291666667</v>
      </c>
      <c r="AD20" s="4">
        <v>42280.98472222222</v>
      </c>
      <c r="AE20" s="4">
        <f t="shared" si="5"/>
        <v>42280.98472222222</v>
      </c>
      <c r="AF20" s="5">
        <f t="shared" si="6"/>
        <v>1.4833333332790062</v>
      </c>
      <c r="AG20" s="3">
        <v>0.4</v>
      </c>
      <c r="AH20" s="3" t="s">
        <v>43</v>
      </c>
      <c r="AI20" s="4">
        <v>42280.92291666667</v>
      </c>
      <c r="AK20" s="11">
        <f t="shared" si="1"/>
        <v>0.5933333333116025</v>
      </c>
    </row>
    <row r="21" spans="1:37" ht="31.5">
      <c r="A21" s="3">
        <f t="shared" si="0"/>
        <v>14</v>
      </c>
      <c r="B21" s="3" t="s">
        <v>33</v>
      </c>
      <c r="C21" s="3" t="s">
        <v>38</v>
      </c>
      <c r="D21" s="3" t="s">
        <v>36</v>
      </c>
      <c r="E21" s="3">
        <v>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f t="shared" si="2"/>
        <v>1</v>
      </c>
      <c r="Q21" s="3">
        <v>0</v>
      </c>
      <c r="R21" s="3">
        <v>0</v>
      </c>
      <c r="S21" s="3">
        <v>0</v>
      </c>
      <c r="T21" s="3">
        <v>0</v>
      </c>
      <c r="U21" s="3"/>
      <c r="V21" s="3">
        <v>0</v>
      </c>
      <c r="W21" s="3">
        <v>0</v>
      </c>
      <c r="X21" s="3">
        <v>0</v>
      </c>
      <c r="Y21" s="3">
        <f t="shared" si="3"/>
        <v>0</v>
      </c>
      <c r="Z21" s="3">
        <v>1</v>
      </c>
      <c r="AA21" s="3">
        <v>0</v>
      </c>
      <c r="AB21" s="3">
        <f t="shared" si="4"/>
        <v>1</v>
      </c>
      <c r="AC21" s="4">
        <v>42280.99236111111</v>
      </c>
      <c r="AD21" s="4">
        <v>42281.08541666667</v>
      </c>
      <c r="AE21" s="4">
        <f t="shared" si="5"/>
        <v>42281.08541666667</v>
      </c>
      <c r="AF21" s="5">
        <f t="shared" si="6"/>
        <v>2.233333333453629</v>
      </c>
      <c r="AG21" s="3">
        <v>0.4</v>
      </c>
      <c r="AH21" s="3" t="s">
        <v>43</v>
      </c>
      <c r="AI21" s="4">
        <v>42280.99236111111</v>
      </c>
      <c r="AK21" s="11">
        <f t="shared" si="1"/>
        <v>0.8933333333814517</v>
      </c>
    </row>
    <row r="22" spans="1:37" ht="31.5">
      <c r="A22" s="3">
        <f t="shared" si="0"/>
        <v>15</v>
      </c>
      <c r="B22" s="3" t="s">
        <v>33</v>
      </c>
      <c r="C22" s="3" t="s">
        <v>38</v>
      </c>
      <c r="D22" s="3" t="s">
        <v>36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f t="shared" si="2"/>
        <v>1</v>
      </c>
      <c r="Q22" s="3">
        <v>0</v>
      </c>
      <c r="R22" s="3">
        <v>0</v>
      </c>
      <c r="S22" s="3">
        <v>0</v>
      </c>
      <c r="T22" s="3">
        <v>0</v>
      </c>
      <c r="U22" s="3"/>
      <c r="V22" s="3">
        <v>0</v>
      </c>
      <c r="W22" s="3">
        <v>0</v>
      </c>
      <c r="X22" s="3">
        <v>0</v>
      </c>
      <c r="Y22" s="3">
        <f t="shared" si="3"/>
        <v>0</v>
      </c>
      <c r="Z22" s="3">
        <v>1</v>
      </c>
      <c r="AA22" s="3">
        <v>0</v>
      </c>
      <c r="AB22" s="3">
        <f t="shared" si="4"/>
        <v>1</v>
      </c>
      <c r="AC22" s="4">
        <v>42281.604166666664</v>
      </c>
      <c r="AD22" s="4">
        <v>42281.61736111111</v>
      </c>
      <c r="AE22" s="4">
        <f t="shared" si="5"/>
        <v>42281.61736111111</v>
      </c>
      <c r="AF22" s="5">
        <f t="shared" si="6"/>
        <v>0.3166666666511446</v>
      </c>
      <c r="AG22" s="3">
        <v>0.4</v>
      </c>
      <c r="AH22" s="3" t="s">
        <v>43</v>
      </c>
      <c r="AI22" s="4">
        <v>42281.604166666664</v>
      </c>
      <c r="AK22" s="11">
        <f t="shared" si="1"/>
        <v>0.12666666666045787</v>
      </c>
    </row>
    <row r="23" spans="1:37" ht="31.5">
      <c r="A23" s="3">
        <f t="shared" si="0"/>
        <v>16</v>
      </c>
      <c r="B23" s="3" t="s">
        <v>33</v>
      </c>
      <c r="C23" s="3" t="s">
        <v>38</v>
      </c>
      <c r="D23" s="3" t="s">
        <v>36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f aca="true" t="shared" si="7" ref="P23:P28">SUM(I23:O23)</f>
        <v>1</v>
      </c>
      <c r="Q23" s="3">
        <v>0</v>
      </c>
      <c r="R23" s="3">
        <v>0</v>
      </c>
      <c r="S23" s="3">
        <v>0</v>
      </c>
      <c r="T23" s="3">
        <v>0</v>
      </c>
      <c r="U23" s="3"/>
      <c r="V23" s="3">
        <v>0</v>
      </c>
      <c r="W23" s="3">
        <v>0</v>
      </c>
      <c r="X23" s="3">
        <v>0</v>
      </c>
      <c r="Y23" s="3">
        <f>SUM(Q23:U23)</f>
        <v>0</v>
      </c>
      <c r="Z23" s="3">
        <v>1</v>
      </c>
      <c r="AA23" s="3">
        <v>0</v>
      </c>
      <c r="AB23" s="3">
        <f>SUM(Y23:AA23)</f>
        <v>1</v>
      </c>
      <c r="AC23" s="4">
        <v>42281.61944444444</v>
      </c>
      <c r="AD23" s="4">
        <v>42281.70486111111</v>
      </c>
      <c r="AE23" s="4">
        <f>AD23</f>
        <v>42281.70486111111</v>
      </c>
      <c r="AF23" s="5">
        <f>(AD23-AC23)*24</f>
        <v>2.050000000046566</v>
      </c>
      <c r="AG23" s="3">
        <v>0.4</v>
      </c>
      <c r="AH23" s="3" t="s">
        <v>43</v>
      </c>
      <c r="AI23" s="4">
        <v>42281.61944444444</v>
      </c>
      <c r="AK23" s="11">
        <f t="shared" si="1"/>
        <v>0.8200000000186265</v>
      </c>
    </row>
    <row r="24" spans="1:37" ht="31.5">
      <c r="A24" s="3">
        <f t="shared" si="0"/>
        <v>17</v>
      </c>
      <c r="B24" s="3" t="s">
        <v>33</v>
      </c>
      <c r="C24" s="3" t="s">
        <v>38</v>
      </c>
      <c r="D24" s="3" t="s">
        <v>36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f t="shared" si="7"/>
        <v>1</v>
      </c>
      <c r="Q24" s="3">
        <v>0</v>
      </c>
      <c r="R24" s="3">
        <v>0</v>
      </c>
      <c r="S24" s="3">
        <v>0</v>
      </c>
      <c r="T24" s="3">
        <v>0</v>
      </c>
      <c r="U24" s="3"/>
      <c r="V24" s="3">
        <v>0</v>
      </c>
      <c r="W24" s="3">
        <v>0</v>
      </c>
      <c r="X24" s="3">
        <v>0</v>
      </c>
      <c r="Y24" s="3">
        <f>SUM(Q24:U24)</f>
        <v>0</v>
      </c>
      <c r="Z24" s="3">
        <v>1</v>
      </c>
      <c r="AA24" s="3">
        <v>0</v>
      </c>
      <c r="AB24" s="3">
        <f>SUM(Y24:AA24)</f>
        <v>1</v>
      </c>
      <c r="AC24" s="4">
        <v>42308.572916666664</v>
      </c>
      <c r="AD24" s="4">
        <v>42308.57638888889</v>
      </c>
      <c r="AE24" s="4">
        <f>AD24</f>
        <v>42308.57638888889</v>
      </c>
      <c r="AF24" s="5">
        <f>(AD24-AC24)*24</f>
        <v>0.0833333334303461</v>
      </c>
      <c r="AG24" s="3">
        <v>0.4</v>
      </c>
      <c r="AH24" s="3" t="s">
        <v>43</v>
      </c>
      <c r="AI24" s="4">
        <v>42308.572916666664</v>
      </c>
      <c r="AK24" s="11">
        <f t="shared" si="1"/>
        <v>0.033333333372138445</v>
      </c>
    </row>
    <row r="25" spans="1:37" ht="31.5">
      <c r="A25" s="3">
        <f t="shared" si="0"/>
        <v>18</v>
      </c>
      <c r="B25" s="3" t="s">
        <v>33</v>
      </c>
      <c r="C25" s="3" t="s">
        <v>41</v>
      </c>
      <c r="D25" s="3" t="s">
        <v>36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f t="shared" si="7"/>
        <v>1</v>
      </c>
      <c r="Q25" s="3">
        <v>0</v>
      </c>
      <c r="R25" s="3">
        <v>0</v>
      </c>
      <c r="S25" s="3">
        <v>0</v>
      </c>
      <c r="T25" s="3">
        <v>0</v>
      </c>
      <c r="U25" s="3"/>
      <c r="V25" s="3">
        <v>0</v>
      </c>
      <c r="W25" s="3">
        <v>0</v>
      </c>
      <c r="X25" s="3">
        <v>0</v>
      </c>
      <c r="Y25" s="3">
        <f>SUM(Q25:U25)</f>
        <v>0</v>
      </c>
      <c r="Z25" s="3">
        <v>1</v>
      </c>
      <c r="AA25" s="3">
        <v>0</v>
      </c>
      <c r="AB25" s="3">
        <f>SUM(Y25:AA25)</f>
        <v>1</v>
      </c>
      <c r="AC25" s="4">
        <v>42309.42152777778</v>
      </c>
      <c r="AD25" s="4">
        <v>42309.48611111111</v>
      </c>
      <c r="AE25" s="4">
        <f>AD25</f>
        <v>42309.48611111111</v>
      </c>
      <c r="AF25" s="5">
        <f>(AD25-AC25)*24</f>
        <v>1.5499999999883585</v>
      </c>
      <c r="AG25" s="3">
        <v>1</v>
      </c>
      <c r="AH25" s="3" t="s">
        <v>43</v>
      </c>
      <c r="AI25" s="4">
        <v>42309.42152777778</v>
      </c>
      <c r="AK25" s="11">
        <f t="shared" si="1"/>
        <v>1.5499999999883585</v>
      </c>
    </row>
    <row r="26" spans="1:37" ht="31.5">
      <c r="A26" s="3">
        <f t="shared" si="0"/>
        <v>19</v>
      </c>
      <c r="B26" s="3" t="s">
        <v>33</v>
      </c>
      <c r="C26" s="3" t="s">
        <v>41</v>
      </c>
      <c r="D26" s="3" t="s">
        <v>36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f>SUM(I26:O26)</f>
        <v>1</v>
      </c>
      <c r="Q26" s="3">
        <v>0</v>
      </c>
      <c r="R26" s="3">
        <v>0</v>
      </c>
      <c r="S26" s="3">
        <v>0</v>
      </c>
      <c r="T26" s="3">
        <v>0</v>
      </c>
      <c r="U26" s="3"/>
      <c r="V26" s="3">
        <v>0</v>
      </c>
      <c r="W26" s="3">
        <v>0</v>
      </c>
      <c r="X26" s="3">
        <v>0</v>
      </c>
      <c r="Y26" s="3">
        <f>SUM(Q26:U26)</f>
        <v>0</v>
      </c>
      <c r="Z26" s="3">
        <v>1</v>
      </c>
      <c r="AA26" s="3">
        <v>0</v>
      </c>
      <c r="AB26" s="3">
        <f>SUM(Y26:AA26)</f>
        <v>1</v>
      </c>
      <c r="AC26" s="4">
        <v>42344.77847222222</v>
      </c>
      <c r="AD26" s="4">
        <v>42344.99930555555</v>
      </c>
      <c r="AE26" s="4">
        <f>AD26</f>
        <v>42344.99930555555</v>
      </c>
      <c r="AF26" s="5">
        <f>(AD26-AC26)*24</f>
        <v>5.2999999999883585</v>
      </c>
      <c r="AG26" s="3">
        <v>0.96</v>
      </c>
      <c r="AH26" s="3" t="s">
        <v>43</v>
      </c>
      <c r="AI26" s="4">
        <v>42344.77847222222</v>
      </c>
      <c r="AK26" s="11">
        <f t="shared" si="1"/>
        <v>5.087999999988824</v>
      </c>
    </row>
    <row r="27" spans="1:37" ht="31.5">
      <c r="A27" s="3">
        <f t="shared" si="0"/>
        <v>20</v>
      </c>
      <c r="B27" s="3" t="s">
        <v>33</v>
      </c>
      <c r="C27" s="3" t="s">
        <v>38</v>
      </c>
      <c r="D27" s="3" t="s">
        <v>36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f t="shared" si="7"/>
        <v>1</v>
      </c>
      <c r="Q27" s="3">
        <v>0</v>
      </c>
      <c r="R27" s="3">
        <v>0</v>
      </c>
      <c r="S27" s="3">
        <v>0</v>
      </c>
      <c r="T27" s="3">
        <v>0</v>
      </c>
      <c r="U27" s="3"/>
      <c r="V27" s="3">
        <v>0</v>
      </c>
      <c r="W27" s="3">
        <v>0</v>
      </c>
      <c r="X27" s="3">
        <v>0</v>
      </c>
      <c r="Y27" s="3">
        <f>SUM(Q27:U27)</f>
        <v>0</v>
      </c>
      <c r="Z27" s="3">
        <v>1</v>
      </c>
      <c r="AA27" s="3">
        <v>0</v>
      </c>
      <c r="AB27" s="3">
        <f>SUM(Y27:AA27)</f>
        <v>1</v>
      </c>
      <c r="AC27" s="4">
        <v>42348.135416666664</v>
      </c>
      <c r="AD27" s="4">
        <v>42348.13680555556</v>
      </c>
      <c r="AE27" s="4">
        <f>AD27</f>
        <v>42348.13680555556</v>
      </c>
      <c r="AF27" s="5">
        <f>(AD27-AC27)*24</f>
        <v>0.033333333441987634</v>
      </c>
      <c r="AG27" s="3">
        <v>0.4</v>
      </c>
      <c r="AH27" s="3" t="s">
        <v>43</v>
      </c>
      <c r="AI27" s="4">
        <v>42348.135416666664</v>
      </c>
      <c r="AK27" s="11">
        <f t="shared" si="1"/>
        <v>0.013333333376795055</v>
      </c>
    </row>
    <row r="28" spans="1:37" ht="31.5">
      <c r="A28" s="3">
        <f t="shared" si="0"/>
        <v>21</v>
      </c>
      <c r="B28" s="3" t="s">
        <v>33</v>
      </c>
      <c r="C28" s="3" t="s">
        <v>38</v>
      </c>
      <c r="D28" s="3" t="s">
        <v>36</v>
      </c>
      <c r="E28" s="3">
        <v>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f t="shared" si="7"/>
        <v>1</v>
      </c>
      <c r="Q28" s="3">
        <v>0</v>
      </c>
      <c r="R28" s="3">
        <v>0</v>
      </c>
      <c r="S28" s="3">
        <v>0</v>
      </c>
      <c r="T28" s="3">
        <v>0</v>
      </c>
      <c r="U28" s="3"/>
      <c r="V28" s="3">
        <v>0</v>
      </c>
      <c r="W28" s="3">
        <v>0</v>
      </c>
      <c r="X28" s="3">
        <v>0</v>
      </c>
      <c r="Y28" s="3">
        <f>SUM(Q28:U28)</f>
        <v>0</v>
      </c>
      <c r="Z28" s="3">
        <v>1</v>
      </c>
      <c r="AA28" s="3">
        <v>0</v>
      </c>
      <c r="AB28" s="3">
        <f>SUM(Y28:AA28)</f>
        <v>1</v>
      </c>
      <c r="AC28" s="4">
        <v>42348.26736111111</v>
      </c>
      <c r="AD28" s="4">
        <v>42348.270833333336</v>
      </c>
      <c r="AE28" s="4">
        <f>AD28</f>
        <v>42348.270833333336</v>
      </c>
      <c r="AF28" s="5">
        <f>(AD28-AC28)*24</f>
        <v>0.0833333334303461</v>
      </c>
      <c r="AG28" s="3">
        <v>0.4</v>
      </c>
      <c r="AH28" s="3" t="s">
        <v>43</v>
      </c>
      <c r="AI28" s="4">
        <v>42348.26736111111</v>
      </c>
      <c r="AK28" s="11">
        <f t="shared" si="1"/>
        <v>0.033333333372138445</v>
      </c>
    </row>
    <row r="29" spans="1:37" ht="15.75">
      <c r="A29" s="3">
        <f>A28+1</f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8"/>
      <c r="Z29" s="9"/>
      <c r="AA29" s="9"/>
      <c r="AB29" s="10">
        <f>SUM(AB9:AB28)</f>
        <v>20</v>
      </c>
      <c r="AC29" s="9"/>
      <c r="AD29" s="9"/>
      <c r="AE29" s="9"/>
      <c r="AF29" s="13">
        <f>SUM(AF8:AF28)</f>
        <v>23.083333333663177</v>
      </c>
      <c r="AG29" s="9"/>
      <c r="AH29" s="9"/>
      <c r="AI29" s="8"/>
      <c r="AK29" s="11">
        <f>SUM(AK8:AK28)</f>
        <v>14.656216666925406</v>
      </c>
    </row>
    <row r="30" spans="1:35" ht="15.75">
      <c r="A30" s="3">
        <f t="shared" si="0"/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/>
    </row>
    <row r="39" spans="31:33" ht="15">
      <c r="AE39" s="6" t="s">
        <v>31</v>
      </c>
      <c r="AF39" s="7">
        <f>SUM(AK8:AK28)</f>
        <v>14.656216666925406</v>
      </c>
      <c r="AG39" s="6" t="s">
        <v>32</v>
      </c>
    </row>
  </sheetData>
  <sheetProtection/>
  <mergeCells count="36">
    <mergeCell ref="A1:AI1"/>
    <mergeCell ref="A3:A6"/>
    <mergeCell ref="B3:B6"/>
    <mergeCell ref="C3:C6"/>
    <mergeCell ref="D3:D6"/>
    <mergeCell ref="E3:E6"/>
    <mergeCell ref="F3:F6"/>
    <mergeCell ref="G3:G6"/>
    <mergeCell ref="H3:H6"/>
    <mergeCell ref="I3:P3"/>
    <mergeCell ref="AG3:AG6"/>
    <mergeCell ref="V5:V6"/>
    <mergeCell ref="W5:W6"/>
    <mergeCell ref="Q5:R5"/>
    <mergeCell ref="AH3:AH6"/>
    <mergeCell ref="U5:U6"/>
    <mergeCell ref="AE3:AE6"/>
    <mergeCell ref="AI3:AI6"/>
    <mergeCell ref="Z4:Z6"/>
    <mergeCell ref="AA4:AA6"/>
    <mergeCell ref="AB4:AB6"/>
    <mergeCell ref="Q3:AB3"/>
    <mergeCell ref="AC3:AC6"/>
    <mergeCell ref="AD3:AD6"/>
    <mergeCell ref="AF3:AF6"/>
    <mergeCell ref="I4:M4"/>
    <mergeCell ref="N4:N6"/>
    <mergeCell ref="O4:O6"/>
    <mergeCell ref="P4:P6"/>
    <mergeCell ref="Q4:Y4"/>
    <mergeCell ref="X5:X6"/>
    <mergeCell ref="Y5:Y6"/>
    <mergeCell ref="M5:M6"/>
    <mergeCell ref="S5:T5"/>
    <mergeCell ref="I5:J5"/>
    <mergeCell ref="K5:L5"/>
  </mergeCells>
  <printOptions/>
  <pageMargins left="0" right="0" top="0" bottom="0" header="0" footer="0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Букатов Андрей Сергеевич</dc:creator>
  <cp:keywords/>
  <dc:description/>
  <cp:lastModifiedBy>R</cp:lastModifiedBy>
  <cp:lastPrinted>2016-03-14T03:26:25Z</cp:lastPrinted>
  <dcterms:created xsi:type="dcterms:W3CDTF">2016-01-19T04:18:33Z</dcterms:created>
  <dcterms:modified xsi:type="dcterms:W3CDTF">2016-03-25T06:48:33Z</dcterms:modified>
  <cp:category/>
  <cp:version/>
  <cp:contentType/>
  <cp:contentStatus/>
</cp:coreProperties>
</file>