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120" yWindow="165" windowWidth="15120" windowHeight="7950" tabRatio="803" activeTab="1"/>
  </bookViews>
  <sheets>
    <sheet name="Напряжение" sheetId="1" r:id="rId1"/>
    <sheet name="Нагрузка по 110 кВ" sheetId="5" r:id="rId2"/>
    <sheet name="Нагрузка по 35-10-6 кВ" sheetId="4" r:id="rId3"/>
    <sheet name="Нагрузка в хар. час" sheetId="6" r:id="rId4"/>
    <sheet name="Нагрузка ежечасно" sheetId="3" r:id="rId5"/>
  </sheets>
  <externalReferences>
    <externalReference r:id="rId6"/>
    <externalReference r:id="rId7"/>
  </externalReferences>
  <definedNames>
    <definedName name="_xlnm._FilterDatabase" localSheetId="3" hidden="1">'Нагрузка в хар. час'!$A$4:$A$27</definedName>
    <definedName name="_xlnm._FilterDatabase" localSheetId="2" hidden="1">'Нагрузка по 35-10-6 кВ'!$A$4:$A$8</definedName>
  </definedNames>
  <calcPr calcId="125725"/>
</workbook>
</file>

<file path=xl/calcChain.xml><?xml version="1.0" encoding="utf-8"?>
<calcChain xmlns="http://schemas.openxmlformats.org/spreadsheetml/2006/main">
  <c r="I39" i="3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J38"/>
  <c r="I38"/>
  <c r="V3"/>
  <c r="W5"/>
  <c r="X5"/>
  <c r="W6"/>
  <c r="X6"/>
  <c r="W7"/>
  <c r="X7"/>
  <c r="W8"/>
  <c r="X8"/>
  <c r="W9"/>
  <c r="X9"/>
  <c r="W10"/>
  <c r="X10"/>
  <c r="W11"/>
  <c r="X11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5"/>
  <c r="X25"/>
  <c r="W26"/>
  <c r="X26"/>
  <c r="W27"/>
  <c r="X27"/>
  <c r="W28"/>
  <c r="X28"/>
  <c r="V36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T72"/>
  <c r="U72"/>
  <c r="T73"/>
  <c r="U73"/>
  <c r="T74"/>
  <c r="U74"/>
  <c r="T75"/>
  <c r="U75"/>
  <c r="T76"/>
  <c r="U76"/>
  <c r="T77"/>
  <c r="U77"/>
  <c r="T78"/>
  <c r="U78"/>
  <c r="T79"/>
  <c r="U79"/>
  <c r="T80"/>
  <c r="U80"/>
  <c r="T81"/>
  <c r="U81"/>
  <c r="T82"/>
  <c r="U82"/>
  <c r="T83"/>
  <c r="U83"/>
  <c r="T84"/>
  <c r="U84"/>
  <c r="T85"/>
  <c r="U85"/>
  <c r="T86"/>
  <c r="U86"/>
  <c r="T87"/>
  <c r="U87"/>
  <c r="T88"/>
  <c r="U88"/>
  <c r="T89"/>
  <c r="U89"/>
  <c r="T90"/>
  <c r="U90"/>
  <c r="T91"/>
  <c r="U91"/>
  <c r="T92"/>
  <c r="U92"/>
  <c r="T93"/>
  <c r="U93"/>
  <c r="T94"/>
  <c r="U94"/>
  <c r="U71"/>
  <c r="T71"/>
  <c r="S69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M71"/>
  <c r="L71"/>
  <c r="K69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J71"/>
  <c r="I71"/>
  <c r="H69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R94"/>
  <c r="R71"/>
  <c r="Q71"/>
  <c r="P69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G71"/>
  <c r="F71"/>
  <c r="E69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D71"/>
  <c r="C71"/>
  <c r="B69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U38"/>
  <c r="T38"/>
  <c r="S36"/>
  <c r="C11" i="1" l="1"/>
  <c r="B10" l="1"/>
  <c r="B12" l="1"/>
  <c r="C12"/>
  <c r="D12"/>
  <c r="E12"/>
  <c r="F12"/>
  <c r="G12"/>
  <c r="V6" i="3" s="1"/>
  <c r="H12" i="1"/>
  <c r="S39" i="3" s="1"/>
  <c r="I12" i="1"/>
  <c r="V39" i="3" s="1"/>
  <c r="B13" i="1"/>
  <c r="C13"/>
  <c r="D13"/>
  <c r="E13"/>
  <c r="F13"/>
  <c r="G13"/>
  <c r="V7" i="3" s="1"/>
  <c r="H13" i="1"/>
  <c r="S40" i="3" s="1"/>
  <c r="I13" i="1"/>
  <c r="V40" i="3" s="1"/>
  <c r="B14" i="1"/>
  <c r="C14"/>
  <c r="D14"/>
  <c r="E14"/>
  <c r="F14"/>
  <c r="G14"/>
  <c r="V8" i="3" s="1"/>
  <c r="H14" i="1"/>
  <c r="S41" i="3" s="1"/>
  <c r="I14" i="1"/>
  <c r="V41" i="3" s="1"/>
  <c r="B15" i="1"/>
  <c r="C15"/>
  <c r="D15"/>
  <c r="E15"/>
  <c r="F15"/>
  <c r="G15"/>
  <c r="V9" i="3" s="1"/>
  <c r="H15" i="1"/>
  <c r="S42" i="3" s="1"/>
  <c r="I15" i="1"/>
  <c r="V42" i="3" s="1"/>
  <c r="B16" i="1"/>
  <c r="B5" s="1"/>
  <c r="C16"/>
  <c r="C5" s="1"/>
  <c r="D16"/>
  <c r="D5" s="1"/>
  <c r="E16"/>
  <c r="F16"/>
  <c r="F5" s="1"/>
  <c r="G16"/>
  <c r="H16"/>
  <c r="I16"/>
  <c r="B17"/>
  <c r="C17"/>
  <c r="D17"/>
  <c r="E17"/>
  <c r="F17"/>
  <c r="G17"/>
  <c r="V11" i="3" s="1"/>
  <c r="H17" i="1"/>
  <c r="S44" i="3" s="1"/>
  <c r="I17" i="1"/>
  <c r="V44" i="3" s="1"/>
  <c r="B18" i="1"/>
  <c r="C18"/>
  <c r="D18"/>
  <c r="E18"/>
  <c r="F18"/>
  <c r="G18"/>
  <c r="V12" i="3" s="1"/>
  <c r="H18" i="1"/>
  <c r="S45" i="3" s="1"/>
  <c r="I18" i="1"/>
  <c r="V45" i="3" s="1"/>
  <c r="B19" i="1"/>
  <c r="C19"/>
  <c r="D19"/>
  <c r="E19"/>
  <c r="F19"/>
  <c r="G19"/>
  <c r="V13" i="3" s="1"/>
  <c r="H19" i="1"/>
  <c r="S46" i="3" s="1"/>
  <c r="I19" i="1"/>
  <c r="V46" i="3" s="1"/>
  <c r="B20" i="1"/>
  <c r="C20"/>
  <c r="D20"/>
  <c r="E20"/>
  <c r="F20"/>
  <c r="G20"/>
  <c r="V14" i="3" s="1"/>
  <c r="H20" i="1"/>
  <c r="S47" i="3" s="1"/>
  <c r="I20" i="1"/>
  <c r="V47" i="3" s="1"/>
  <c r="B21" i="1"/>
  <c r="C21"/>
  <c r="D21"/>
  <c r="E21"/>
  <c r="F21"/>
  <c r="G21"/>
  <c r="V15" i="3" s="1"/>
  <c r="H21" i="1"/>
  <c r="S48" i="3" s="1"/>
  <c r="I21" i="1"/>
  <c r="V48" i="3" s="1"/>
  <c r="B22" i="1"/>
  <c r="C22"/>
  <c r="D22"/>
  <c r="E22"/>
  <c r="F22"/>
  <c r="G22"/>
  <c r="V16" i="3" s="1"/>
  <c r="H22" i="1"/>
  <c r="S49" i="3" s="1"/>
  <c r="I22" i="1"/>
  <c r="V49" i="3" s="1"/>
  <c r="B23" i="1"/>
  <c r="C23"/>
  <c r="D23"/>
  <c r="E23"/>
  <c r="F23"/>
  <c r="G23"/>
  <c r="V17" i="3" s="1"/>
  <c r="H23" i="1"/>
  <c r="S50" i="3" s="1"/>
  <c r="I23" i="1"/>
  <c r="V50" i="3" s="1"/>
  <c r="B24" i="1"/>
  <c r="C24"/>
  <c r="D24"/>
  <c r="E24"/>
  <c r="F24"/>
  <c r="G24"/>
  <c r="V18" i="3" s="1"/>
  <c r="H24" i="1"/>
  <c r="S51" i="3" s="1"/>
  <c r="I24" i="1"/>
  <c r="V51" i="3" s="1"/>
  <c r="B25" i="1"/>
  <c r="B6" s="1"/>
  <c r="C25"/>
  <c r="C6" s="1"/>
  <c r="D25"/>
  <c r="D6" s="1"/>
  <c r="E25"/>
  <c r="F25"/>
  <c r="F6" s="1"/>
  <c r="G25"/>
  <c r="H25"/>
  <c r="I25"/>
  <c r="B26"/>
  <c r="C26"/>
  <c r="D26"/>
  <c r="E26"/>
  <c r="F26"/>
  <c r="G26"/>
  <c r="V20" i="3" s="1"/>
  <c r="H26" i="1"/>
  <c r="S53" i="3" s="1"/>
  <c r="I26" i="1"/>
  <c r="V53" i="3" s="1"/>
  <c r="B27" i="1"/>
  <c r="C27"/>
  <c r="D27"/>
  <c r="E27"/>
  <c r="F27"/>
  <c r="G27"/>
  <c r="V21" i="3" s="1"/>
  <c r="H27" i="1"/>
  <c r="S54" i="3" s="1"/>
  <c r="I27" i="1"/>
  <c r="V54" i="3" s="1"/>
  <c r="B28" i="1"/>
  <c r="B7" s="1"/>
  <c r="C28"/>
  <c r="C7" s="1"/>
  <c r="D28"/>
  <c r="D7" s="1"/>
  <c r="E28"/>
  <c r="F28"/>
  <c r="F7" s="1"/>
  <c r="G28"/>
  <c r="H28"/>
  <c r="I28"/>
  <c r="B29"/>
  <c r="C29"/>
  <c r="D29"/>
  <c r="E29"/>
  <c r="F29"/>
  <c r="G29"/>
  <c r="V23" i="3" s="1"/>
  <c r="H29" i="1"/>
  <c r="S56" i="3" s="1"/>
  <c r="I29" i="1"/>
  <c r="V56" i="3" s="1"/>
  <c r="B30" i="1"/>
  <c r="C30"/>
  <c r="D30"/>
  <c r="E30"/>
  <c r="F30"/>
  <c r="G30"/>
  <c r="V24" i="3" s="1"/>
  <c r="H30" i="1"/>
  <c r="S57" i="3" s="1"/>
  <c r="I30" i="1"/>
  <c r="V57" i="3" s="1"/>
  <c r="B31" i="1"/>
  <c r="C31"/>
  <c r="D31"/>
  <c r="E31"/>
  <c r="F31"/>
  <c r="G31"/>
  <c r="V25" i="3" s="1"/>
  <c r="H31" i="1"/>
  <c r="S58" i="3" s="1"/>
  <c r="I31" i="1"/>
  <c r="V58" i="3" s="1"/>
  <c r="B32" i="1"/>
  <c r="C32"/>
  <c r="D32"/>
  <c r="E32"/>
  <c r="F32"/>
  <c r="G32"/>
  <c r="V26" i="3" s="1"/>
  <c r="H32" i="1"/>
  <c r="S59" i="3" s="1"/>
  <c r="I32" i="1"/>
  <c r="V59" i="3" s="1"/>
  <c r="B33" i="1"/>
  <c r="C33"/>
  <c r="D33"/>
  <c r="E33"/>
  <c r="F33"/>
  <c r="G33"/>
  <c r="V27" i="3" s="1"/>
  <c r="H33" i="1"/>
  <c r="S60" i="3" s="1"/>
  <c r="I33" i="1"/>
  <c r="V60" i="3" s="1"/>
  <c r="B34" i="1"/>
  <c r="C34"/>
  <c r="D34"/>
  <c r="E34"/>
  <c r="F34"/>
  <c r="G34"/>
  <c r="V28" i="3" s="1"/>
  <c r="H34" i="1"/>
  <c r="S61" i="3" s="1"/>
  <c r="I34" i="1"/>
  <c r="V61" i="3" s="1"/>
  <c r="I11" i="1"/>
  <c r="H11"/>
  <c r="G11"/>
  <c r="F11"/>
  <c r="F4" s="1"/>
  <c r="E11"/>
  <c r="D11"/>
  <c r="D4" s="1"/>
  <c r="C4"/>
  <c r="B11"/>
  <c r="B4" s="1"/>
  <c r="B94" i="3" l="1"/>
  <c r="P94"/>
  <c r="E94"/>
  <c r="H94"/>
  <c r="K94"/>
  <c r="S94"/>
  <c r="E93"/>
  <c r="H93"/>
  <c r="K93"/>
  <c r="S93"/>
  <c r="B93"/>
  <c r="P93"/>
  <c r="B92"/>
  <c r="P92"/>
  <c r="E92"/>
  <c r="H92"/>
  <c r="K92"/>
  <c r="S92"/>
  <c r="E91"/>
  <c r="H91"/>
  <c r="K91"/>
  <c r="S91"/>
  <c r="B91"/>
  <c r="P91"/>
  <c r="B90"/>
  <c r="P90"/>
  <c r="E90"/>
  <c r="H90"/>
  <c r="K90"/>
  <c r="S90"/>
  <c r="E89"/>
  <c r="H89"/>
  <c r="K89"/>
  <c r="S89"/>
  <c r="B89"/>
  <c r="P89"/>
  <c r="I7" i="1"/>
  <c r="V55" i="3"/>
  <c r="G7" i="1"/>
  <c r="V22" i="3"/>
  <c r="E7" i="1"/>
  <c r="B88" i="3"/>
  <c r="P88"/>
  <c r="E88"/>
  <c r="H88"/>
  <c r="K88"/>
  <c r="S88"/>
  <c r="E87"/>
  <c r="H87"/>
  <c r="K87"/>
  <c r="S87"/>
  <c r="B87"/>
  <c r="P87"/>
  <c r="B86"/>
  <c r="P86"/>
  <c r="E86"/>
  <c r="H86"/>
  <c r="K86"/>
  <c r="S86"/>
  <c r="I6" i="1"/>
  <c r="V52" i="3"/>
  <c r="G6" i="1"/>
  <c r="V19" i="3"/>
  <c r="E6" i="1"/>
  <c r="E85" i="3"/>
  <c r="H85"/>
  <c r="K85"/>
  <c r="S85"/>
  <c r="B85"/>
  <c r="P85"/>
  <c r="B84"/>
  <c r="P84"/>
  <c r="E84"/>
  <c r="H84"/>
  <c r="K84"/>
  <c r="S84"/>
  <c r="E83"/>
  <c r="H83"/>
  <c r="K83"/>
  <c r="S83"/>
  <c r="B83"/>
  <c r="P83"/>
  <c r="B82"/>
  <c r="P82"/>
  <c r="E82"/>
  <c r="H82"/>
  <c r="K82"/>
  <c r="S82"/>
  <c r="E81"/>
  <c r="H81"/>
  <c r="K81"/>
  <c r="S81"/>
  <c r="B81"/>
  <c r="P81"/>
  <c r="B80"/>
  <c r="P80"/>
  <c r="E80"/>
  <c r="H80"/>
  <c r="K80"/>
  <c r="S80"/>
  <c r="E79"/>
  <c r="H79"/>
  <c r="K79"/>
  <c r="S79"/>
  <c r="B79"/>
  <c r="P79"/>
  <c r="B78"/>
  <c r="P78"/>
  <c r="E78"/>
  <c r="H78"/>
  <c r="K78"/>
  <c r="S78"/>
  <c r="E77"/>
  <c r="H77"/>
  <c r="K77"/>
  <c r="S77"/>
  <c r="B77"/>
  <c r="P77"/>
  <c r="I5" i="1"/>
  <c r="V43" i="3"/>
  <c r="G5" i="1"/>
  <c r="V10" i="3"/>
  <c r="E5" i="1"/>
  <c r="B76" i="3"/>
  <c r="P76"/>
  <c r="E76"/>
  <c r="H76"/>
  <c r="K76"/>
  <c r="S76"/>
  <c r="E75"/>
  <c r="H75"/>
  <c r="K75"/>
  <c r="S75"/>
  <c r="B75"/>
  <c r="P75"/>
  <c r="B74"/>
  <c r="P74"/>
  <c r="E74"/>
  <c r="K74"/>
  <c r="H74"/>
  <c r="S74"/>
  <c r="E73"/>
  <c r="K73"/>
  <c r="H73"/>
  <c r="S73"/>
  <c r="B73"/>
  <c r="P73"/>
  <c r="B72"/>
  <c r="P72"/>
  <c r="E72"/>
  <c r="K72"/>
  <c r="H72"/>
  <c r="S72"/>
  <c r="H4" i="1"/>
  <c r="S38" i="3"/>
  <c r="E4" i="1"/>
  <c r="B71" i="3"/>
  <c r="P71"/>
  <c r="S71"/>
  <c r="K71"/>
  <c r="E71"/>
  <c r="H71"/>
  <c r="G4" i="1"/>
  <c r="V5" i="3"/>
  <c r="I4" i="1"/>
  <c r="V38" i="3"/>
  <c r="H7" i="1"/>
  <c r="S55" i="3"/>
  <c r="H6" i="1"/>
  <c r="S52" i="3"/>
  <c r="H5" i="1"/>
  <c r="S43" i="3"/>
  <c r="I10" i="1"/>
  <c r="H10"/>
  <c r="G10"/>
  <c r="F10"/>
  <c r="E10"/>
  <c r="D10"/>
  <c r="C10"/>
  <c r="L34" i="4" l="1"/>
  <c r="M34"/>
  <c r="L35"/>
  <c r="M35"/>
  <c r="L36"/>
  <c r="M36"/>
  <c r="L37"/>
  <c r="M37"/>
  <c r="L38"/>
  <c r="H62" s="1"/>
  <c r="M38"/>
  <c r="I62" s="1"/>
  <c r="L39"/>
  <c r="M39"/>
  <c r="L40"/>
  <c r="M40"/>
  <c r="L41"/>
  <c r="M41"/>
  <c r="L42"/>
  <c r="M42"/>
  <c r="L43"/>
  <c r="M43"/>
  <c r="L44"/>
  <c r="M44"/>
  <c r="L45"/>
  <c r="M45"/>
  <c r="L46"/>
  <c r="M46"/>
  <c r="L47"/>
  <c r="H63" s="1"/>
  <c r="M47"/>
  <c r="I63" s="1"/>
  <c r="L48"/>
  <c r="M48"/>
  <c r="L49"/>
  <c r="M49"/>
  <c r="L50"/>
  <c r="H64" s="1"/>
  <c r="M50"/>
  <c r="I64" s="1"/>
  <c r="L51"/>
  <c r="M51"/>
  <c r="L52"/>
  <c r="M52"/>
  <c r="L53"/>
  <c r="M53"/>
  <c r="L54"/>
  <c r="M54"/>
  <c r="L55"/>
  <c r="M55"/>
  <c r="L56"/>
  <c r="M56"/>
  <c r="M33"/>
  <c r="I61" s="1"/>
  <c r="L33"/>
  <c r="H61" s="1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J33"/>
  <c r="I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G33"/>
  <c r="F33"/>
  <c r="C34"/>
  <c r="D34"/>
  <c r="C35"/>
  <c r="D35"/>
  <c r="C36"/>
  <c r="D36"/>
  <c r="C37"/>
  <c r="D37"/>
  <c r="C38"/>
  <c r="B62" s="1"/>
  <c r="D38"/>
  <c r="C62" s="1"/>
  <c r="C39"/>
  <c r="D39"/>
  <c r="C40"/>
  <c r="D40"/>
  <c r="C41"/>
  <c r="D41"/>
  <c r="C42"/>
  <c r="D42"/>
  <c r="C43"/>
  <c r="D43"/>
  <c r="C44"/>
  <c r="D44"/>
  <c r="C45"/>
  <c r="D45"/>
  <c r="C46"/>
  <c r="D46"/>
  <c r="C47"/>
  <c r="B63" s="1"/>
  <c r="D47"/>
  <c r="C63" s="1"/>
  <c r="C48"/>
  <c r="D48"/>
  <c r="C49"/>
  <c r="D49"/>
  <c r="C50"/>
  <c r="B64" s="1"/>
  <c r="D50"/>
  <c r="C64" s="1"/>
  <c r="C51"/>
  <c r="D51"/>
  <c r="C52"/>
  <c r="D52"/>
  <c r="C53"/>
  <c r="D53"/>
  <c r="C54"/>
  <c r="D54"/>
  <c r="C55"/>
  <c r="D55"/>
  <c r="C56"/>
  <c r="D56"/>
  <c r="D33"/>
  <c r="C61" s="1"/>
  <c r="C33"/>
  <c r="B61" s="1"/>
  <c r="F6"/>
  <c r="G6"/>
  <c r="F7"/>
  <c r="G7"/>
  <c r="F8"/>
  <c r="G8"/>
  <c r="F9"/>
  <c r="G9"/>
  <c r="F10"/>
  <c r="F62" s="1"/>
  <c r="G10"/>
  <c r="G62" s="1"/>
  <c r="F11"/>
  <c r="G11"/>
  <c r="F12"/>
  <c r="G12"/>
  <c r="F13"/>
  <c r="G13"/>
  <c r="F14"/>
  <c r="G14"/>
  <c r="F15"/>
  <c r="G15"/>
  <c r="F16"/>
  <c r="G16"/>
  <c r="F17"/>
  <c r="G17"/>
  <c r="F18"/>
  <c r="G18"/>
  <c r="F19"/>
  <c r="F63" s="1"/>
  <c r="G19"/>
  <c r="G63" s="1"/>
  <c r="F20"/>
  <c r="G20"/>
  <c r="F21"/>
  <c r="G21"/>
  <c r="F22"/>
  <c r="F64" s="1"/>
  <c r="G22"/>
  <c r="G64" s="1"/>
  <c r="F23"/>
  <c r="G23"/>
  <c r="F24"/>
  <c r="G24"/>
  <c r="F25"/>
  <c r="G25"/>
  <c r="F26"/>
  <c r="G26"/>
  <c r="F27"/>
  <c r="G27"/>
  <c r="F28"/>
  <c r="G28"/>
  <c r="G5"/>
  <c r="G61" s="1"/>
  <c r="F5"/>
  <c r="F61" s="1"/>
  <c r="C6"/>
  <c r="D6"/>
  <c r="C7"/>
  <c r="D7"/>
  <c r="C8"/>
  <c r="D8"/>
  <c r="C9"/>
  <c r="D9"/>
  <c r="C10"/>
  <c r="D62" s="1"/>
  <c r="D10"/>
  <c r="E62" s="1"/>
  <c r="C11"/>
  <c r="D11"/>
  <c r="C12"/>
  <c r="D12"/>
  <c r="C13"/>
  <c r="D13"/>
  <c r="C14"/>
  <c r="D14"/>
  <c r="C15"/>
  <c r="D15"/>
  <c r="C16"/>
  <c r="D16"/>
  <c r="C17"/>
  <c r="D17"/>
  <c r="C18"/>
  <c r="D18"/>
  <c r="C19"/>
  <c r="D63" s="1"/>
  <c r="D19"/>
  <c r="E63" s="1"/>
  <c r="C20"/>
  <c r="D20"/>
  <c r="C21"/>
  <c r="D21"/>
  <c r="C22"/>
  <c r="D64" s="1"/>
  <c r="D22"/>
  <c r="E64" s="1"/>
  <c r="C23"/>
  <c r="D23"/>
  <c r="C24"/>
  <c r="D24"/>
  <c r="C25"/>
  <c r="D25"/>
  <c r="C26"/>
  <c r="D26"/>
  <c r="C27"/>
  <c r="D27"/>
  <c r="C28"/>
  <c r="D28"/>
  <c r="D5"/>
  <c r="E61" s="1"/>
  <c r="C5"/>
  <c r="D61" s="1"/>
  <c r="M1" i="3"/>
  <c r="M2" i="4" s="1"/>
  <c r="AA138" i="3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37"/>
  <c r="I105"/>
  <c r="N143" i="6" s="1"/>
  <c r="J105" i="3"/>
  <c r="O143" i="6" s="1"/>
  <c r="I106" i="3"/>
  <c r="N144" i="6" s="1"/>
  <c r="J106" i="3"/>
  <c r="O144" i="6" s="1"/>
  <c r="I107" i="3"/>
  <c r="N145" i="6" s="1"/>
  <c r="J107" i="3"/>
  <c r="O145" i="6" s="1"/>
  <c r="I108" i="3"/>
  <c r="N146" i="6" s="1"/>
  <c r="J108" i="3"/>
  <c r="O146" i="6" s="1"/>
  <c r="I109" i="3"/>
  <c r="N147" i="6" s="1"/>
  <c r="J109" i="3"/>
  <c r="O147" i="6" s="1"/>
  <c r="I110" i="3"/>
  <c r="N148" i="6" s="1"/>
  <c r="J110" i="3"/>
  <c r="O148" i="6" s="1"/>
  <c r="I111" i="3"/>
  <c r="N149" i="6" s="1"/>
  <c r="J111" i="3"/>
  <c r="O149" i="6" s="1"/>
  <c r="I112" i="3"/>
  <c r="N150" i="6" s="1"/>
  <c r="J112" i="3"/>
  <c r="O150" i="6" s="1"/>
  <c r="I113" i="3"/>
  <c r="N151" i="6" s="1"/>
  <c r="J113" i="3"/>
  <c r="O151" i="6" s="1"/>
  <c r="I114" i="3"/>
  <c r="N152" i="6" s="1"/>
  <c r="J114" i="3"/>
  <c r="O152" i="6" s="1"/>
  <c r="I115" i="3"/>
  <c r="N153" i="6" s="1"/>
  <c r="J115" i="3"/>
  <c r="O153" i="6" s="1"/>
  <c r="I116" i="3"/>
  <c r="N154" i="6" s="1"/>
  <c r="J116" i="3"/>
  <c r="O154" i="6" s="1"/>
  <c r="I117" i="3"/>
  <c r="N155" i="6" s="1"/>
  <c r="J117" i="3"/>
  <c r="O155" i="6" s="1"/>
  <c r="I118" i="3"/>
  <c r="N156" i="6" s="1"/>
  <c r="J118" i="3"/>
  <c r="O156" i="6" s="1"/>
  <c r="I119" i="3"/>
  <c r="N157" i="6" s="1"/>
  <c r="J119" i="3"/>
  <c r="O157" i="6" s="1"/>
  <c r="I120" i="3"/>
  <c r="N158" i="6" s="1"/>
  <c r="J120" i="3"/>
  <c r="O158" i="6" s="1"/>
  <c r="I121" i="3"/>
  <c r="N159" i="6" s="1"/>
  <c r="J121" i="3"/>
  <c r="O159" i="6" s="1"/>
  <c r="I122" i="3"/>
  <c r="N160" i="6" s="1"/>
  <c r="J122" i="3"/>
  <c r="O160" i="6" s="1"/>
  <c r="I123" i="3"/>
  <c r="N161" i="6" s="1"/>
  <c r="J123" i="3"/>
  <c r="O161" i="6" s="1"/>
  <c r="I124" i="3"/>
  <c r="N162" i="6" s="1"/>
  <c r="J124" i="3"/>
  <c r="O162" i="6" s="1"/>
  <c r="I125" i="3"/>
  <c r="N163" i="6" s="1"/>
  <c r="J125" i="3"/>
  <c r="O163" i="6" s="1"/>
  <c r="I126" i="3"/>
  <c r="N164" i="6" s="1"/>
  <c r="J126" i="3"/>
  <c r="O164" i="6" s="1"/>
  <c r="I127" i="3"/>
  <c r="N165" i="6" s="1"/>
  <c r="J127" i="3"/>
  <c r="O165" i="6" s="1"/>
  <c r="J104" i="3"/>
  <c r="O142" i="6" s="1"/>
  <c r="I104" i="3"/>
  <c r="N142" i="6" s="1"/>
  <c r="H102" i="3"/>
  <c r="M140" i="6" s="1"/>
  <c r="F105" i="3"/>
  <c r="K143" i="6" s="1"/>
  <c r="G105" i="3"/>
  <c r="L143" i="6" s="1"/>
  <c r="F106" i="3"/>
  <c r="K144" i="6" s="1"/>
  <c r="G106" i="3"/>
  <c r="L144" i="6" s="1"/>
  <c r="F107" i="3"/>
  <c r="K145" i="6" s="1"/>
  <c r="G107" i="3"/>
  <c r="L145" i="6" s="1"/>
  <c r="F108" i="3"/>
  <c r="K146" i="6" s="1"/>
  <c r="G108" i="3"/>
  <c r="L146" i="6" s="1"/>
  <c r="F109" i="3"/>
  <c r="K147" i="6" s="1"/>
  <c r="G109" i="3"/>
  <c r="L147" i="6" s="1"/>
  <c r="F110" i="3"/>
  <c r="K148" i="6" s="1"/>
  <c r="G110" i="3"/>
  <c r="L148" i="6" s="1"/>
  <c r="F111" i="3"/>
  <c r="K149" i="6" s="1"/>
  <c r="G111" i="3"/>
  <c r="L149" i="6" s="1"/>
  <c r="F112" i="3"/>
  <c r="K150" i="6" s="1"/>
  <c r="G112" i="3"/>
  <c r="L150" i="6" s="1"/>
  <c r="F113" i="3"/>
  <c r="K151" i="6" s="1"/>
  <c r="G113" i="3"/>
  <c r="L151" i="6" s="1"/>
  <c r="F114" i="3"/>
  <c r="K152" i="6" s="1"/>
  <c r="G114" i="3"/>
  <c r="L152" i="6" s="1"/>
  <c r="F115" i="3"/>
  <c r="K153" i="6" s="1"/>
  <c r="G115" i="3"/>
  <c r="L153" i="6" s="1"/>
  <c r="F116" i="3"/>
  <c r="K154" i="6" s="1"/>
  <c r="G116" i="3"/>
  <c r="L154" i="6" s="1"/>
  <c r="F117" i="3"/>
  <c r="K155" i="6" s="1"/>
  <c r="G117" i="3"/>
  <c r="L155" i="6" s="1"/>
  <c r="F118" i="3"/>
  <c r="K156" i="6" s="1"/>
  <c r="G118" i="3"/>
  <c r="L156" i="6" s="1"/>
  <c r="F119" i="3"/>
  <c r="K157" i="6" s="1"/>
  <c r="G119" i="3"/>
  <c r="L157" i="6" s="1"/>
  <c r="F120" i="3"/>
  <c r="K158" i="6" s="1"/>
  <c r="G120" i="3"/>
  <c r="L158" i="6" s="1"/>
  <c r="F121" i="3"/>
  <c r="K159" i="6" s="1"/>
  <c r="G121" i="3"/>
  <c r="L159" i="6" s="1"/>
  <c r="F122" i="3"/>
  <c r="K160" i="6" s="1"/>
  <c r="G122" i="3"/>
  <c r="L160" i="6" s="1"/>
  <c r="F123" i="3"/>
  <c r="K161" i="6" s="1"/>
  <c r="G123" i="3"/>
  <c r="L161" i="6" s="1"/>
  <c r="F124" i="3"/>
  <c r="K162" i="6" s="1"/>
  <c r="G124" i="3"/>
  <c r="L162" i="6" s="1"/>
  <c r="F125" i="3"/>
  <c r="K163" i="6" s="1"/>
  <c r="G125" i="3"/>
  <c r="L163" i="6" s="1"/>
  <c r="F126" i="3"/>
  <c r="K164" i="6" s="1"/>
  <c r="G126" i="3"/>
  <c r="L164" i="6" s="1"/>
  <c r="F127" i="3"/>
  <c r="K165" i="6" s="1"/>
  <c r="G127" i="3"/>
  <c r="L165" i="6" s="1"/>
  <c r="G104" i="3"/>
  <c r="L142" i="6" s="1"/>
  <c r="F104" i="3"/>
  <c r="K142" i="6" s="1"/>
  <c r="E102" i="3"/>
  <c r="J140" i="6" s="1"/>
  <c r="C105" i="3"/>
  <c r="H143" i="6" s="1"/>
  <c r="D105" i="3"/>
  <c r="I143" i="6" s="1"/>
  <c r="C106" i="3"/>
  <c r="H144" i="6" s="1"/>
  <c r="D106" i="3"/>
  <c r="I144" i="6" s="1"/>
  <c r="C107" i="3"/>
  <c r="H145" i="6" s="1"/>
  <c r="D107" i="3"/>
  <c r="I145" i="6" s="1"/>
  <c r="C108" i="3"/>
  <c r="H146" i="6" s="1"/>
  <c r="D108" i="3"/>
  <c r="I146" i="6" s="1"/>
  <c r="C109" i="3"/>
  <c r="H147" i="6" s="1"/>
  <c r="D109" i="3"/>
  <c r="I147" i="6" s="1"/>
  <c r="C110" i="3"/>
  <c r="H148" i="6" s="1"/>
  <c r="D110" i="3"/>
  <c r="I148" i="6" s="1"/>
  <c r="C111" i="3"/>
  <c r="H149" i="6" s="1"/>
  <c r="D111" i="3"/>
  <c r="I149" i="6" s="1"/>
  <c r="C112" i="3"/>
  <c r="H150" i="6" s="1"/>
  <c r="D112" i="3"/>
  <c r="I150" i="6" s="1"/>
  <c r="C113" i="3"/>
  <c r="H151" i="6" s="1"/>
  <c r="D113" i="3"/>
  <c r="I151" i="6" s="1"/>
  <c r="C114" i="3"/>
  <c r="H152" i="6" s="1"/>
  <c r="D114" i="3"/>
  <c r="I152" i="6" s="1"/>
  <c r="C115" i="3"/>
  <c r="H153" i="6" s="1"/>
  <c r="D115" i="3"/>
  <c r="I153" i="6" s="1"/>
  <c r="C116" i="3"/>
  <c r="H154" i="6" s="1"/>
  <c r="D116" i="3"/>
  <c r="I154" i="6" s="1"/>
  <c r="C117" i="3"/>
  <c r="H155" i="6" s="1"/>
  <c r="D117" i="3"/>
  <c r="I155" i="6" s="1"/>
  <c r="C118" i="3"/>
  <c r="H156" i="6" s="1"/>
  <c r="D118" i="3"/>
  <c r="I156" i="6" s="1"/>
  <c r="C119" i="3"/>
  <c r="H157" i="6" s="1"/>
  <c r="D119" i="3"/>
  <c r="I157" i="6" s="1"/>
  <c r="C120" i="3"/>
  <c r="H158" i="6" s="1"/>
  <c r="D120" i="3"/>
  <c r="I158" i="6" s="1"/>
  <c r="C121" i="3"/>
  <c r="H159" i="6" s="1"/>
  <c r="D121" i="3"/>
  <c r="I159" i="6" s="1"/>
  <c r="C122" i="3"/>
  <c r="H160" i="6" s="1"/>
  <c r="D122" i="3"/>
  <c r="I160" i="6" s="1"/>
  <c r="C123" i="3"/>
  <c r="H161" i="6" s="1"/>
  <c r="D123" i="3"/>
  <c r="I161" i="6" s="1"/>
  <c r="C124" i="3"/>
  <c r="H162" i="6" s="1"/>
  <c r="D124" i="3"/>
  <c r="I162" i="6" s="1"/>
  <c r="C125" i="3"/>
  <c r="H163" i="6" s="1"/>
  <c r="D125" i="3"/>
  <c r="I163" i="6" s="1"/>
  <c r="C126" i="3"/>
  <c r="H164" i="6" s="1"/>
  <c r="D126" i="3"/>
  <c r="I164" i="6" s="1"/>
  <c r="C127" i="3"/>
  <c r="H165" i="6" s="1"/>
  <c r="D127" i="3"/>
  <c r="I165" i="6" s="1"/>
  <c r="D104" i="3"/>
  <c r="I142" i="6" s="1"/>
  <c r="C104" i="3"/>
  <c r="H142" i="6" s="1"/>
  <c r="B102" i="3"/>
  <c r="G140" i="6" s="1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D142"/>
  <c r="C142"/>
  <c r="B140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G113"/>
  <c r="F113"/>
  <c r="E111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D113"/>
  <c r="C113"/>
  <c r="B111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L104"/>
  <c r="M104"/>
  <c r="L105"/>
  <c r="M105"/>
  <c r="L106"/>
  <c r="M106"/>
  <c r="L107"/>
  <c r="M107"/>
  <c r="L108"/>
  <c r="M108"/>
  <c r="L109"/>
  <c r="M109"/>
  <c r="M86"/>
  <c r="L86"/>
  <c r="K84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J86"/>
  <c r="I86"/>
  <c r="H84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G86"/>
  <c r="F86"/>
  <c r="E84"/>
  <c r="L114"/>
  <c r="M114"/>
  <c r="L115"/>
  <c r="M115"/>
  <c r="L116"/>
  <c r="M116"/>
  <c r="L117"/>
  <c r="M117"/>
  <c r="L118"/>
  <c r="M118"/>
  <c r="L119"/>
  <c r="M119"/>
  <c r="L120"/>
  <c r="M120"/>
  <c r="L121"/>
  <c r="M121"/>
  <c r="L122"/>
  <c r="M122"/>
  <c r="L123"/>
  <c r="M123"/>
  <c r="L124"/>
  <c r="M124"/>
  <c r="L125"/>
  <c r="M125"/>
  <c r="L126"/>
  <c r="M126"/>
  <c r="L127"/>
  <c r="M127"/>
  <c r="L128"/>
  <c r="M128"/>
  <c r="L129"/>
  <c r="M129"/>
  <c r="L130"/>
  <c r="M130"/>
  <c r="L131"/>
  <c r="M131"/>
  <c r="L132"/>
  <c r="M132"/>
  <c r="L133"/>
  <c r="M133"/>
  <c r="L134"/>
  <c r="M134"/>
  <c r="L135"/>
  <c r="M135"/>
  <c r="L136"/>
  <c r="M136"/>
  <c r="M113"/>
  <c r="L113"/>
  <c r="K111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J113"/>
  <c r="H111"/>
  <c r="Q39" i="3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56"/>
  <c r="R56"/>
  <c r="Q57"/>
  <c r="R57"/>
  <c r="Q58"/>
  <c r="R58"/>
  <c r="Q59"/>
  <c r="R59"/>
  <c r="Q60"/>
  <c r="R60"/>
  <c r="Q61"/>
  <c r="R61"/>
  <c r="R38"/>
  <c r="Q38"/>
  <c r="I59" i="6" s="1"/>
  <c r="P36" i="3"/>
  <c r="H57" i="6" s="1"/>
  <c r="L39" i="3"/>
  <c r="C87" i="6" s="1"/>
  <c r="M39" i="3"/>
  <c r="D87" i="6" s="1"/>
  <c r="L40" i="3"/>
  <c r="C88" i="6" s="1"/>
  <c r="M40" i="3"/>
  <c r="D88" i="6" s="1"/>
  <c r="L41" i="3"/>
  <c r="C89" i="6" s="1"/>
  <c r="M41" i="3"/>
  <c r="D89" i="6" s="1"/>
  <c r="L42" i="3"/>
  <c r="C90" i="6" s="1"/>
  <c r="M42" i="3"/>
  <c r="D90" i="6" s="1"/>
  <c r="L43" i="3"/>
  <c r="C91" i="6" s="1"/>
  <c r="M43" i="3"/>
  <c r="D91" i="6" s="1"/>
  <c r="L44" i="3"/>
  <c r="C92" i="6" s="1"/>
  <c r="M44" i="3"/>
  <c r="D92" i="6" s="1"/>
  <c r="L45" i="3"/>
  <c r="C93" i="6" s="1"/>
  <c r="M45" i="3"/>
  <c r="D93" i="6" s="1"/>
  <c r="L46" i="3"/>
  <c r="C94" i="6" s="1"/>
  <c r="M46" i="3"/>
  <c r="D94" i="6" s="1"/>
  <c r="L47" i="3"/>
  <c r="C95" i="6" s="1"/>
  <c r="M47" i="3"/>
  <c r="D95" i="6" s="1"/>
  <c r="L48" i="3"/>
  <c r="C96" i="6" s="1"/>
  <c r="M48" i="3"/>
  <c r="D96" i="6" s="1"/>
  <c r="L49" i="3"/>
  <c r="C97" i="6" s="1"/>
  <c r="M49" i="3"/>
  <c r="D97" i="6" s="1"/>
  <c r="L50" i="3"/>
  <c r="C98" i="6" s="1"/>
  <c r="M50" i="3"/>
  <c r="D98" i="6" s="1"/>
  <c r="L51" i="3"/>
  <c r="C99" i="6" s="1"/>
  <c r="M51" i="3"/>
  <c r="D99" i="6" s="1"/>
  <c r="L52" i="3"/>
  <c r="C100" i="6" s="1"/>
  <c r="M52" i="3"/>
  <c r="D100" i="6" s="1"/>
  <c r="L53" i="3"/>
  <c r="C101" i="6" s="1"/>
  <c r="M53" i="3"/>
  <c r="D101" i="6" s="1"/>
  <c r="L54" i="3"/>
  <c r="C102" i="6" s="1"/>
  <c r="M54" i="3"/>
  <c r="D102" i="6" s="1"/>
  <c r="L55" i="3"/>
  <c r="C103" i="6" s="1"/>
  <c r="M55" i="3"/>
  <c r="D103" i="6" s="1"/>
  <c r="L56" i="3"/>
  <c r="C104" i="6" s="1"/>
  <c r="M56" i="3"/>
  <c r="D104" i="6" s="1"/>
  <c r="L57" i="3"/>
  <c r="C105" i="6" s="1"/>
  <c r="M57" i="3"/>
  <c r="D105" i="6" s="1"/>
  <c r="L58" i="3"/>
  <c r="C106" i="6" s="1"/>
  <c r="M58" i="3"/>
  <c r="D106" i="6" s="1"/>
  <c r="L59" i="3"/>
  <c r="C107" i="6" s="1"/>
  <c r="M59" i="3"/>
  <c r="D107" i="6" s="1"/>
  <c r="L60" i="3"/>
  <c r="C108" i="6" s="1"/>
  <c r="M60" i="3"/>
  <c r="D108" i="6" s="1"/>
  <c r="L61" i="3"/>
  <c r="C109" i="6" s="1"/>
  <c r="M61" i="3"/>
  <c r="D109" i="6" s="1"/>
  <c r="M38" i="3"/>
  <c r="D86" i="6" s="1"/>
  <c r="L38" i="3"/>
  <c r="C86" i="6" s="1"/>
  <c r="K36" i="3"/>
  <c r="B84" i="6" s="1"/>
  <c r="H36" i="3"/>
  <c r="F39"/>
  <c r="F60" i="6" s="1"/>
  <c r="G39" i="3"/>
  <c r="G60" i="6" s="1"/>
  <c r="F40" i="3"/>
  <c r="F61" i="6" s="1"/>
  <c r="G40" i="3"/>
  <c r="G61" i="6" s="1"/>
  <c r="F41" i="3"/>
  <c r="F62" i="6" s="1"/>
  <c r="G41" i="3"/>
  <c r="G62" i="6" s="1"/>
  <c r="F42" i="3"/>
  <c r="F63" i="6" s="1"/>
  <c r="G42" i="3"/>
  <c r="G63" i="6" s="1"/>
  <c r="F43" i="3"/>
  <c r="F64" i="6" s="1"/>
  <c r="G43" i="3"/>
  <c r="G64" i="6" s="1"/>
  <c r="F44" i="3"/>
  <c r="F65" i="6" s="1"/>
  <c r="G44" i="3"/>
  <c r="G65" i="6" s="1"/>
  <c r="F45" i="3"/>
  <c r="F66" i="6" s="1"/>
  <c r="G45" i="3"/>
  <c r="G66" i="6" s="1"/>
  <c r="F46" i="3"/>
  <c r="F67" i="6" s="1"/>
  <c r="G46" i="3"/>
  <c r="G67" i="6" s="1"/>
  <c r="F47" i="3"/>
  <c r="F68" i="6" s="1"/>
  <c r="G47" i="3"/>
  <c r="G68" i="6" s="1"/>
  <c r="F48" i="3"/>
  <c r="F69" i="6" s="1"/>
  <c r="G48" i="3"/>
  <c r="G69" i="6" s="1"/>
  <c r="F49" i="3"/>
  <c r="F70" i="6" s="1"/>
  <c r="G49" i="3"/>
  <c r="G70" i="6" s="1"/>
  <c r="F50" i="3"/>
  <c r="F71" i="6" s="1"/>
  <c r="G50" i="3"/>
  <c r="G71" i="6" s="1"/>
  <c r="F51" i="3"/>
  <c r="F72" i="6" s="1"/>
  <c r="G51" i="3"/>
  <c r="G72" i="6" s="1"/>
  <c r="F52" i="3"/>
  <c r="F73" i="6" s="1"/>
  <c r="G52" i="3"/>
  <c r="G73" i="6" s="1"/>
  <c r="F53" i="3"/>
  <c r="F74" i="6" s="1"/>
  <c r="G53" i="3"/>
  <c r="G74" i="6" s="1"/>
  <c r="F54" i="3"/>
  <c r="F75" i="6" s="1"/>
  <c r="G54" i="3"/>
  <c r="G75" i="6" s="1"/>
  <c r="F55" i="3"/>
  <c r="F76" i="6" s="1"/>
  <c r="G55" i="3"/>
  <c r="G76" i="6" s="1"/>
  <c r="F56" i="3"/>
  <c r="F77" i="6" s="1"/>
  <c r="G56" i="3"/>
  <c r="G77" i="6" s="1"/>
  <c r="F57" i="3"/>
  <c r="F78" i="6" s="1"/>
  <c r="G57" i="3"/>
  <c r="G78" i="6" s="1"/>
  <c r="F58" i="3"/>
  <c r="F79" i="6" s="1"/>
  <c r="G58" i="3"/>
  <c r="G79" i="6" s="1"/>
  <c r="F59" i="3"/>
  <c r="F80" i="6" s="1"/>
  <c r="G59" i="3"/>
  <c r="G80" i="6" s="1"/>
  <c r="F60" i="3"/>
  <c r="F81" i="6" s="1"/>
  <c r="G60" i="3"/>
  <c r="G81" i="6" s="1"/>
  <c r="F61" i="3"/>
  <c r="F82" i="6" s="1"/>
  <c r="G61" i="3"/>
  <c r="G82" i="6" s="1"/>
  <c r="G38" i="3"/>
  <c r="G59" i="6" s="1"/>
  <c r="F38" i="3"/>
  <c r="F59" i="6" s="1"/>
  <c r="E36" i="3"/>
  <c r="E57" i="6" s="1"/>
  <c r="C39" i="3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D38"/>
  <c r="C38"/>
  <c r="B36"/>
  <c r="B57" i="6" s="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D31"/>
  <c r="C31"/>
  <c r="B29"/>
  <c r="T6" i="3"/>
  <c r="I5" i="6" s="1"/>
  <c r="U6" i="3"/>
  <c r="J5" i="6" s="1"/>
  <c r="T7" i="3"/>
  <c r="I6" i="6" s="1"/>
  <c r="U7" i="3"/>
  <c r="J6" i="6" s="1"/>
  <c r="T8" i="3"/>
  <c r="I7" i="6" s="1"/>
  <c r="U8" i="3"/>
  <c r="J7" i="6" s="1"/>
  <c r="T9" i="3"/>
  <c r="I8" i="6" s="1"/>
  <c r="U9" i="3"/>
  <c r="J8" i="6" s="1"/>
  <c r="T10" i="3"/>
  <c r="I9" i="6" s="1"/>
  <c r="U10" i="3"/>
  <c r="J9" i="6" s="1"/>
  <c r="T11" i="3"/>
  <c r="I10" i="6" s="1"/>
  <c r="U11" i="3"/>
  <c r="J10" i="6" s="1"/>
  <c r="T12" i="3"/>
  <c r="I11" i="6" s="1"/>
  <c r="U12" i="3"/>
  <c r="J11" i="6" s="1"/>
  <c r="T13" i="3"/>
  <c r="I12" i="6" s="1"/>
  <c r="U13" i="3"/>
  <c r="J12" i="6" s="1"/>
  <c r="T14" i="3"/>
  <c r="I13" i="6" s="1"/>
  <c r="U14" i="3"/>
  <c r="J13" i="6" s="1"/>
  <c r="T15" i="3"/>
  <c r="I14" i="6" s="1"/>
  <c r="U15" i="3"/>
  <c r="J14" i="6" s="1"/>
  <c r="T16" i="3"/>
  <c r="I15" i="6" s="1"/>
  <c r="U16" i="3"/>
  <c r="J15" i="6" s="1"/>
  <c r="T17" i="3"/>
  <c r="I16" i="6" s="1"/>
  <c r="U17" i="3"/>
  <c r="J16" i="6" s="1"/>
  <c r="T18" i="3"/>
  <c r="I17" i="6" s="1"/>
  <c r="U18" i="3"/>
  <c r="J17" i="6" s="1"/>
  <c r="T19" i="3"/>
  <c r="I18" i="6" s="1"/>
  <c r="U19" i="3"/>
  <c r="J18" i="6" s="1"/>
  <c r="T20" i="3"/>
  <c r="I19" i="6" s="1"/>
  <c r="U20" i="3"/>
  <c r="J19" i="6" s="1"/>
  <c r="T21" i="3"/>
  <c r="I20" i="6" s="1"/>
  <c r="U21" i="3"/>
  <c r="J20" i="6" s="1"/>
  <c r="T22" i="3"/>
  <c r="I21" i="6" s="1"/>
  <c r="U22" i="3"/>
  <c r="J21" i="6" s="1"/>
  <c r="T23" i="3"/>
  <c r="I22" i="6" s="1"/>
  <c r="U23" i="3"/>
  <c r="J22" i="6" s="1"/>
  <c r="T24" i="3"/>
  <c r="I23" i="6" s="1"/>
  <c r="U24" i="3"/>
  <c r="J23" i="6" s="1"/>
  <c r="T25" i="3"/>
  <c r="I24" i="6" s="1"/>
  <c r="U25" i="3"/>
  <c r="J24" i="6" s="1"/>
  <c r="T26" i="3"/>
  <c r="I25" i="6" s="1"/>
  <c r="U26" i="3"/>
  <c r="J25" i="6" s="1"/>
  <c r="T27" i="3"/>
  <c r="I26" i="6" s="1"/>
  <c r="U27" i="3"/>
  <c r="J26" i="6" s="1"/>
  <c r="T28" i="3"/>
  <c r="I27" i="6" s="1"/>
  <c r="U28" i="3"/>
  <c r="J27" i="6" s="1"/>
  <c r="U5" i="3"/>
  <c r="J4" i="6" s="1"/>
  <c r="T5" i="3"/>
  <c r="I4" i="6" s="1"/>
  <c r="S3" i="3"/>
  <c r="H2" i="6" s="1"/>
  <c r="Q6" i="3"/>
  <c r="X105" s="1"/>
  <c r="R6"/>
  <c r="Y105" s="1"/>
  <c r="Q7"/>
  <c r="X106" s="1"/>
  <c r="R7"/>
  <c r="Y106" s="1"/>
  <c r="Q8"/>
  <c r="X107" s="1"/>
  <c r="R8"/>
  <c r="Y107" s="1"/>
  <c r="Q9"/>
  <c r="X108" s="1"/>
  <c r="R9"/>
  <c r="Y108" s="1"/>
  <c r="Q10"/>
  <c r="X109" s="1"/>
  <c r="R10"/>
  <c r="Y109" s="1"/>
  <c r="Q11"/>
  <c r="X110" s="1"/>
  <c r="R11"/>
  <c r="Y110" s="1"/>
  <c r="Q12"/>
  <c r="X111" s="1"/>
  <c r="R12"/>
  <c r="Y111" s="1"/>
  <c r="Q13"/>
  <c r="X112" s="1"/>
  <c r="R13"/>
  <c r="Y112" s="1"/>
  <c r="Q14"/>
  <c r="X113" s="1"/>
  <c r="R14"/>
  <c r="Y113" s="1"/>
  <c r="Q15"/>
  <c r="X114" s="1"/>
  <c r="R15"/>
  <c r="Y114" s="1"/>
  <c r="Q16"/>
  <c r="X115" s="1"/>
  <c r="R16"/>
  <c r="Y115" s="1"/>
  <c r="Q17"/>
  <c r="X116" s="1"/>
  <c r="R17"/>
  <c r="Y116" s="1"/>
  <c r="Q18"/>
  <c r="X117" s="1"/>
  <c r="R18"/>
  <c r="Y117" s="1"/>
  <c r="Q19"/>
  <c r="X118" s="1"/>
  <c r="R19"/>
  <c r="Y118" s="1"/>
  <c r="Q20"/>
  <c r="X119" s="1"/>
  <c r="R20"/>
  <c r="Y119" s="1"/>
  <c r="Q21"/>
  <c r="X120" s="1"/>
  <c r="R21"/>
  <c r="Y120" s="1"/>
  <c r="Q22"/>
  <c r="X121" s="1"/>
  <c r="R22"/>
  <c r="Y121" s="1"/>
  <c r="Q23"/>
  <c r="X122" s="1"/>
  <c r="R23"/>
  <c r="Y122" s="1"/>
  <c r="Q24"/>
  <c r="X123" s="1"/>
  <c r="R24"/>
  <c r="Y123" s="1"/>
  <c r="Q25"/>
  <c r="X124" s="1"/>
  <c r="R25"/>
  <c r="Y124" s="1"/>
  <c r="Q26"/>
  <c r="X125" s="1"/>
  <c r="R26"/>
  <c r="Y125" s="1"/>
  <c r="Q27"/>
  <c r="X126" s="1"/>
  <c r="R27"/>
  <c r="Y126" s="1"/>
  <c r="Q28"/>
  <c r="X127" s="1"/>
  <c r="R28"/>
  <c r="Y127" s="1"/>
  <c r="R5"/>
  <c r="Q5"/>
  <c r="X104" s="1"/>
  <c r="P3"/>
  <c r="B2" i="6" s="1"/>
  <c r="L6" i="3"/>
  <c r="I32" i="6" s="1"/>
  <c r="M6" i="3"/>
  <c r="J32" i="6" s="1"/>
  <c r="L7" i="3"/>
  <c r="I33" i="6" s="1"/>
  <c r="M7" i="3"/>
  <c r="J33" i="6" s="1"/>
  <c r="L8" i="3"/>
  <c r="I34" i="6" s="1"/>
  <c r="M8" i="3"/>
  <c r="J34" i="6" s="1"/>
  <c r="L9" i="3"/>
  <c r="I35" i="6" s="1"/>
  <c r="M9" i="3"/>
  <c r="J35" i="6" s="1"/>
  <c r="L10" i="3"/>
  <c r="I36" i="6" s="1"/>
  <c r="M10" i="3"/>
  <c r="J36" i="6" s="1"/>
  <c r="L11" i="3"/>
  <c r="I37" i="6" s="1"/>
  <c r="M11" i="3"/>
  <c r="J37" i="6" s="1"/>
  <c r="L12" i="3"/>
  <c r="I38" i="6" s="1"/>
  <c r="M12" i="3"/>
  <c r="J38" i="6" s="1"/>
  <c r="L13" i="3"/>
  <c r="I39" i="6" s="1"/>
  <c r="M13" i="3"/>
  <c r="J39" i="6" s="1"/>
  <c r="L14" i="3"/>
  <c r="I40" i="6" s="1"/>
  <c r="M14" i="3"/>
  <c r="J40" i="6" s="1"/>
  <c r="L15" i="3"/>
  <c r="I41" i="6" s="1"/>
  <c r="M15" i="3"/>
  <c r="J41" i="6" s="1"/>
  <c r="L16" i="3"/>
  <c r="I42" i="6" s="1"/>
  <c r="M16" i="3"/>
  <c r="J42" i="6" s="1"/>
  <c r="L17" i="3"/>
  <c r="I43" i="6" s="1"/>
  <c r="M17" i="3"/>
  <c r="J43" i="6" s="1"/>
  <c r="L18" i="3"/>
  <c r="I44" i="6" s="1"/>
  <c r="M18" i="3"/>
  <c r="J44" i="6" s="1"/>
  <c r="L19" i="3"/>
  <c r="I45" i="6" s="1"/>
  <c r="M19" i="3"/>
  <c r="J45" i="6" s="1"/>
  <c r="L20" i="3"/>
  <c r="I46" i="6" s="1"/>
  <c r="M20" i="3"/>
  <c r="J46" i="6" s="1"/>
  <c r="L21" i="3"/>
  <c r="I47" i="6" s="1"/>
  <c r="M21" i="3"/>
  <c r="J47" i="6" s="1"/>
  <c r="L22" i="3"/>
  <c r="I48" i="6" s="1"/>
  <c r="M22" i="3"/>
  <c r="J48" i="6" s="1"/>
  <c r="L23" i="3"/>
  <c r="I49" i="6" s="1"/>
  <c r="M23" i="3"/>
  <c r="J49" i="6" s="1"/>
  <c r="L24" i="3"/>
  <c r="I50" i="6" s="1"/>
  <c r="M24" i="3"/>
  <c r="J50" i="6" s="1"/>
  <c r="L25" i="3"/>
  <c r="I51" i="6" s="1"/>
  <c r="M25" i="3"/>
  <c r="J51" i="6" s="1"/>
  <c r="L26" i="3"/>
  <c r="I52" i="6" s="1"/>
  <c r="M26" i="3"/>
  <c r="J52" i="6" s="1"/>
  <c r="L27" i="3"/>
  <c r="I53" i="6" s="1"/>
  <c r="M27" i="3"/>
  <c r="J53" i="6" s="1"/>
  <c r="L28" i="3"/>
  <c r="I54" i="6" s="1"/>
  <c r="M28" i="3"/>
  <c r="J54" i="6" s="1"/>
  <c r="M5" i="3"/>
  <c r="J31" i="6" s="1"/>
  <c r="L5" i="3"/>
  <c r="I31" i="6" s="1"/>
  <c r="K3" i="3"/>
  <c r="H29" i="6" s="1"/>
  <c r="I6" i="3"/>
  <c r="F32" i="6" s="1"/>
  <c r="J6" i="3"/>
  <c r="G32" i="6" s="1"/>
  <c r="I7" i="3"/>
  <c r="F33" i="6" s="1"/>
  <c r="J7" i="3"/>
  <c r="G33" i="6" s="1"/>
  <c r="I8" i="3"/>
  <c r="F34" i="6" s="1"/>
  <c r="J8" i="3"/>
  <c r="G34" i="6" s="1"/>
  <c r="I9" i="3"/>
  <c r="F35" i="6" s="1"/>
  <c r="J9" i="3"/>
  <c r="G35" i="6" s="1"/>
  <c r="I10" i="3"/>
  <c r="F36" i="6" s="1"/>
  <c r="J10" i="3"/>
  <c r="G36" i="6" s="1"/>
  <c r="I11" i="3"/>
  <c r="F37" i="6" s="1"/>
  <c r="J11" i="3"/>
  <c r="G37" i="6" s="1"/>
  <c r="I12" i="3"/>
  <c r="F38" i="6" s="1"/>
  <c r="J12" i="3"/>
  <c r="G38" i="6" s="1"/>
  <c r="I13" i="3"/>
  <c r="F39" i="6" s="1"/>
  <c r="J13" i="3"/>
  <c r="G39" i="6" s="1"/>
  <c r="I14" i="3"/>
  <c r="F40" i="6" s="1"/>
  <c r="J14" i="3"/>
  <c r="G40" i="6" s="1"/>
  <c r="I15" i="3"/>
  <c r="F41" i="6" s="1"/>
  <c r="J15" i="3"/>
  <c r="G41" i="6" s="1"/>
  <c r="I16" i="3"/>
  <c r="F42" i="6" s="1"/>
  <c r="J16" i="3"/>
  <c r="G42" i="6" s="1"/>
  <c r="I17" i="3"/>
  <c r="F43" i="6" s="1"/>
  <c r="J17" i="3"/>
  <c r="G43" i="6" s="1"/>
  <c r="I18" i="3"/>
  <c r="F44" i="6" s="1"/>
  <c r="J18" i="3"/>
  <c r="G44" i="6" s="1"/>
  <c r="I19" i="3"/>
  <c r="F45" i="6" s="1"/>
  <c r="J19" i="3"/>
  <c r="G45" i="6" s="1"/>
  <c r="I20" i="3"/>
  <c r="F46" i="6" s="1"/>
  <c r="J20" i="3"/>
  <c r="G46" i="6" s="1"/>
  <c r="I21" i="3"/>
  <c r="F47" i="6" s="1"/>
  <c r="J21" i="3"/>
  <c r="G47" i="6" s="1"/>
  <c r="I22" i="3"/>
  <c r="F48" i="6" s="1"/>
  <c r="J22" i="3"/>
  <c r="G48" i="6" s="1"/>
  <c r="I23" i="3"/>
  <c r="F49" i="6" s="1"/>
  <c r="J23" i="3"/>
  <c r="G49" i="6" s="1"/>
  <c r="I24" i="3"/>
  <c r="F50" i="6" s="1"/>
  <c r="J24" i="3"/>
  <c r="G50" i="6" s="1"/>
  <c r="I25" i="3"/>
  <c r="F51" i="6" s="1"/>
  <c r="J25" i="3"/>
  <c r="G51" i="6" s="1"/>
  <c r="I26" i="3"/>
  <c r="F52" i="6" s="1"/>
  <c r="J26" i="3"/>
  <c r="G52" i="6" s="1"/>
  <c r="I27" i="3"/>
  <c r="F53" i="6" s="1"/>
  <c r="J27" i="3"/>
  <c r="G53" i="6" s="1"/>
  <c r="I28" i="3"/>
  <c r="F54" i="6" s="1"/>
  <c r="J28" i="3"/>
  <c r="G54" i="6" s="1"/>
  <c r="J5" i="3"/>
  <c r="G31" i="6" s="1"/>
  <c r="I5" i="3"/>
  <c r="F31" i="6" s="1"/>
  <c r="H3" i="3"/>
  <c r="E29" i="6" s="1"/>
  <c r="F6" i="3"/>
  <c r="L5" i="6" s="1"/>
  <c r="G6" i="3"/>
  <c r="M5" i="6" s="1"/>
  <c r="F7" i="3"/>
  <c r="L6" i="6" s="1"/>
  <c r="G7" i="3"/>
  <c r="M6" i="6" s="1"/>
  <c r="F8" i="3"/>
  <c r="L7" i="6" s="1"/>
  <c r="G8" i="3"/>
  <c r="M7" i="6" s="1"/>
  <c r="F9" i="3"/>
  <c r="L8" i="6" s="1"/>
  <c r="G9" i="3"/>
  <c r="M8" i="6" s="1"/>
  <c r="F10" i="3"/>
  <c r="L9" i="6" s="1"/>
  <c r="G10" i="3"/>
  <c r="M9" i="6" s="1"/>
  <c r="F11" i="3"/>
  <c r="L10" i="6" s="1"/>
  <c r="G11" i="3"/>
  <c r="M10" i="6" s="1"/>
  <c r="F12" i="3"/>
  <c r="L11" i="6" s="1"/>
  <c r="G12" i="3"/>
  <c r="M11" i="6" s="1"/>
  <c r="F13" i="3"/>
  <c r="L12" i="6" s="1"/>
  <c r="G13" i="3"/>
  <c r="M12" i="6" s="1"/>
  <c r="F14" i="3"/>
  <c r="L13" i="6" s="1"/>
  <c r="G14" i="3"/>
  <c r="M13" i="6" s="1"/>
  <c r="F15" i="3"/>
  <c r="L14" i="6" s="1"/>
  <c r="G15" i="3"/>
  <c r="M14" i="6" s="1"/>
  <c r="F16" i="3"/>
  <c r="L15" i="6" s="1"/>
  <c r="G16" i="3"/>
  <c r="M15" i="6" s="1"/>
  <c r="F17" i="3"/>
  <c r="L16" i="6" s="1"/>
  <c r="G17" i="3"/>
  <c r="M16" i="6" s="1"/>
  <c r="F18" i="3"/>
  <c r="L17" i="6" s="1"/>
  <c r="G18" i="3"/>
  <c r="M17" i="6" s="1"/>
  <c r="F19" i="3"/>
  <c r="L18" i="6" s="1"/>
  <c r="G19" i="3"/>
  <c r="M18" i="6" s="1"/>
  <c r="F20" i="3"/>
  <c r="L19" i="6" s="1"/>
  <c r="G20" i="3"/>
  <c r="M19" i="6" s="1"/>
  <c r="F21" i="3"/>
  <c r="L20" i="6" s="1"/>
  <c r="G21" i="3"/>
  <c r="M20" i="6" s="1"/>
  <c r="F22" i="3"/>
  <c r="L21" i="6" s="1"/>
  <c r="G22" i="3"/>
  <c r="M21" i="6" s="1"/>
  <c r="F23" i="3"/>
  <c r="L22" i="6" s="1"/>
  <c r="G23" i="3"/>
  <c r="M22" i="6" s="1"/>
  <c r="F24" i="3"/>
  <c r="L23" i="6" s="1"/>
  <c r="G24" i="3"/>
  <c r="M23" i="6" s="1"/>
  <c r="F25" i="3"/>
  <c r="L24" i="6" s="1"/>
  <c r="G25" i="3"/>
  <c r="M24" i="6" s="1"/>
  <c r="F26" i="3"/>
  <c r="L25" i="6" s="1"/>
  <c r="G26" i="3"/>
  <c r="M25" i="6" s="1"/>
  <c r="F27" i="3"/>
  <c r="L26" i="6" s="1"/>
  <c r="G27" i="3"/>
  <c r="M26" i="6" s="1"/>
  <c r="F28" i="3"/>
  <c r="L27" i="6" s="1"/>
  <c r="G28" i="3"/>
  <c r="M27" i="6" s="1"/>
  <c r="G5" i="3"/>
  <c r="M4" i="6" s="1"/>
  <c r="F5" i="3"/>
  <c r="L4" i="6" s="1"/>
  <c r="E3" i="3"/>
  <c r="K2" i="6" s="1"/>
  <c r="C6" i="3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D5"/>
  <c r="C5"/>
  <c r="B3"/>
  <c r="E2" i="6" s="1"/>
  <c r="G4" l="1"/>
  <c r="U104" i="3"/>
  <c r="Q104"/>
  <c r="T126"/>
  <c r="P126"/>
  <c r="T124"/>
  <c r="P124"/>
  <c r="T122"/>
  <c r="P122"/>
  <c r="T120"/>
  <c r="P120"/>
  <c r="T118"/>
  <c r="P118"/>
  <c r="T116"/>
  <c r="P116"/>
  <c r="T115"/>
  <c r="P115"/>
  <c r="T113"/>
  <c r="P113"/>
  <c r="T111"/>
  <c r="P111"/>
  <c r="T109"/>
  <c r="P109"/>
  <c r="T107"/>
  <c r="P107"/>
  <c r="T105"/>
  <c r="P105"/>
  <c r="F4" i="6"/>
  <c r="T104" i="3"/>
  <c r="P104"/>
  <c r="U127"/>
  <c r="Q127"/>
  <c r="U126"/>
  <c r="Q126"/>
  <c r="U125"/>
  <c r="Q125"/>
  <c r="U124"/>
  <c r="Q124"/>
  <c r="U123"/>
  <c r="Q123"/>
  <c r="U122"/>
  <c r="Q122"/>
  <c r="U121"/>
  <c r="Q121"/>
  <c r="U120"/>
  <c r="Q120"/>
  <c r="U119"/>
  <c r="Q119"/>
  <c r="U118"/>
  <c r="Q118"/>
  <c r="U117"/>
  <c r="Q117"/>
  <c r="U116"/>
  <c r="Q116"/>
  <c r="U115"/>
  <c r="Q115"/>
  <c r="U114"/>
  <c r="Q114"/>
  <c r="U113"/>
  <c r="Q113"/>
  <c r="U112"/>
  <c r="Q112"/>
  <c r="U111"/>
  <c r="Q111"/>
  <c r="U110"/>
  <c r="Q110"/>
  <c r="U109"/>
  <c r="Q109"/>
  <c r="U108"/>
  <c r="Q108"/>
  <c r="U107"/>
  <c r="Q107"/>
  <c r="U106"/>
  <c r="Q106"/>
  <c r="U105"/>
  <c r="Q105"/>
  <c r="T127"/>
  <c r="P127"/>
  <c r="T125"/>
  <c r="P125"/>
  <c r="T123"/>
  <c r="P123"/>
  <c r="T121"/>
  <c r="P121"/>
  <c r="T119"/>
  <c r="P119"/>
  <c r="T117"/>
  <c r="P117"/>
  <c r="T114"/>
  <c r="P114"/>
  <c r="T112"/>
  <c r="P112"/>
  <c r="T110"/>
  <c r="P110"/>
  <c r="T108"/>
  <c r="P108"/>
  <c r="T106"/>
  <c r="P106"/>
  <c r="D4" i="6"/>
  <c r="Y104" i="3"/>
  <c r="C4" i="6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I113"/>
  <c r="H113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D6" i="5"/>
  <c r="F7"/>
  <c r="D27" i="6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59"/>
  <c r="J59"/>
  <c r="J82"/>
  <c r="D82"/>
  <c r="J81"/>
  <c r="D81"/>
  <c r="J80"/>
  <c r="D80"/>
  <c r="J79"/>
  <c r="D79"/>
  <c r="J78"/>
  <c r="D78"/>
  <c r="J77"/>
  <c r="D77"/>
  <c r="J76"/>
  <c r="D76"/>
  <c r="J75"/>
  <c r="D75"/>
  <c r="J74"/>
  <c r="D74"/>
  <c r="J73"/>
  <c r="D73"/>
  <c r="J72"/>
  <c r="D72"/>
  <c r="J71"/>
  <c r="D71"/>
  <c r="J70"/>
  <c r="D70"/>
  <c r="J69"/>
  <c r="D69"/>
  <c r="J68"/>
  <c r="D68"/>
  <c r="J67"/>
  <c r="D67"/>
  <c r="J66"/>
  <c r="D66"/>
  <c r="J65"/>
  <c r="D65"/>
  <c r="J64"/>
  <c r="D64"/>
  <c r="J63"/>
  <c r="D63"/>
  <c r="J62"/>
  <c r="D62"/>
  <c r="J61"/>
  <c r="D61"/>
  <c r="J60"/>
  <c r="D60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D59"/>
  <c r="H1"/>
  <c r="G3" i="5"/>
  <c r="I1" i="1" s="1"/>
  <c r="H7" i="5"/>
  <c r="B7"/>
  <c r="A27" i="4"/>
  <c r="A55" s="1"/>
  <c r="H8" i="5"/>
  <c r="H9"/>
  <c r="H6"/>
  <c r="F8"/>
  <c r="F9"/>
  <c r="F6"/>
  <c r="B8"/>
  <c r="B9"/>
  <c r="B6"/>
  <c r="D9"/>
  <c r="D7"/>
  <c r="D8"/>
  <c r="G14"/>
  <c r="A12" i="1"/>
  <c r="A13"/>
  <c r="A14"/>
  <c r="A15"/>
  <c r="A16"/>
  <c r="A5" s="1"/>
  <c r="A17"/>
  <c r="A18"/>
  <c r="A19"/>
  <c r="A20"/>
  <c r="A21"/>
  <c r="A22"/>
  <c r="A23"/>
  <c r="A24"/>
  <c r="A25"/>
  <c r="A6" s="1"/>
  <c r="A26"/>
  <c r="A27"/>
  <c r="A28"/>
  <c r="A7" s="1"/>
  <c r="A29"/>
  <c r="A30"/>
  <c r="A31"/>
  <c r="A32"/>
  <c r="A33"/>
  <c r="A34"/>
  <c r="A11"/>
  <c r="A4" s="1"/>
  <c r="A13" i="4"/>
  <c r="A41" s="1"/>
  <c r="B34"/>
  <c r="E34"/>
  <c r="H34"/>
  <c r="K34"/>
  <c r="B35"/>
  <c r="E35"/>
  <c r="H35"/>
  <c r="K35"/>
  <c r="B36"/>
  <c r="E36"/>
  <c r="H36"/>
  <c r="K36"/>
  <c r="B37"/>
  <c r="E37"/>
  <c r="H37"/>
  <c r="K37"/>
  <c r="B38"/>
  <c r="E38"/>
  <c r="H38"/>
  <c r="K38"/>
  <c r="B39"/>
  <c r="E39"/>
  <c r="H39"/>
  <c r="K39"/>
  <c r="B40"/>
  <c r="E40"/>
  <c r="H40"/>
  <c r="K40"/>
  <c r="E41"/>
  <c r="H41"/>
  <c r="K41"/>
  <c r="B42"/>
  <c r="E42"/>
  <c r="H42"/>
  <c r="K42"/>
  <c r="B43"/>
  <c r="E43"/>
  <c r="H43"/>
  <c r="K43"/>
  <c r="B44"/>
  <c r="E44"/>
  <c r="H44"/>
  <c r="K44"/>
  <c r="B45"/>
  <c r="E45"/>
  <c r="H45"/>
  <c r="K45"/>
  <c r="B46"/>
  <c r="E46"/>
  <c r="H46"/>
  <c r="K46"/>
  <c r="B47"/>
  <c r="E47"/>
  <c r="H47"/>
  <c r="K47"/>
  <c r="B48"/>
  <c r="E48"/>
  <c r="H48"/>
  <c r="K48"/>
  <c r="B49"/>
  <c r="E49"/>
  <c r="H49"/>
  <c r="K49"/>
  <c r="B50"/>
  <c r="E50"/>
  <c r="H50"/>
  <c r="K50"/>
  <c r="B51"/>
  <c r="E51"/>
  <c r="H51"/>
  <c r="K51"/>
  <c r="B52"/>
  <c r="E52"/>
  <c r="H52"/>
  <c r="K52"/>
  <c r="B53"/>
  <c r="E53"/>
  <c r="H53"/>
  <c r="K53"/>
  <c r="B54"/>
  <c r="E54"/>
  <c r="H54"/>
  <c r="K54"/>
  <c r="B55"/>
  <c r="E55"/>
  <c r="H55"/>
  <c r="K55"/>
  <c r="B56"/>
  <c r="E56"/>
  <c r="H56"/>
  <c r="K56"/>
  <c r="K33"/>
  <c r="E33"/>
  <c r="H33"/>
  <c r="B33"/>
  <c r="B6"/>
  <c r="E6"/>
  <c r="B7"/>
  <c r="E7"/>
  <c r="B8"/>
  <c r="E8"/>
  <c r="B9"/>
  <c r="E9"/>
  <c r="B10"/>
  <c r="E10"/>
  <c r="B11"/>
  <c r="E11"/>
  <c r="B12"/>
  <c r="E12"/>
  <c r="B13"/>
  <c r="E13"/>
  <c r="B14"/>
  <c r="E14"/>
  <c r="B15"/>
  <c r="E15"/>
  <c r="B16"/>
  <c r="E16"/>
  <c r="B17"/>
  <c r="E17"/>
  <c r="B18"/>
  <c r="E18"/>
  <c r="B19"/>
  <c r="E19"/>
  <c r="B20"/>
  <c r="E20"/>
  <c r="B21"/>
  <c r="E21"/>
  <c r="B22"/>
  <c r="E22"/>
  <c r="B23"/>
  <c r="E23"/>
  <c r="B24"/>
  <c r="E24"/>
  <c r="B25"/>
  <c r="E25"/>
  <c r="B26"/>
  <c r="E26"/>
  <c r="B27"/>
  <c r="E27"/>
  <c r="B28"/>
  <c r="E28"/>
  <c r="E5"/>
  <c r="B5"/>
  <c r="P13" i="3"/>
  <c r="A6" i="4"/>
  <c r="A34" s="1"/>
  <c r="A7"/>
  <c r="A35" s="1"/>
  <c r="A8"/>
  <c r="A36" s="1"/>
  <c r="A9"/>
  <c r="A37" s="1"/>
  <c r="A10"/>
  <c r="A38" s="1"/>
  <c r="A62" s="1"/>
  <c r="A11"/>
  <c r="A39" s="1"/>
  <c r="A12"/>
  <c r="A40" s="1"/>
  <c r="A14"/>
  <c r="A42" s="1"/>
  <c r="A15"/>
  <c r="A43" s="1"/>
  <c r="A16"/>
  <c r="A44" s="1"/>
  <c r="A17"/>
  <c r="A45" s="1"/>
  <c r="A18"/>
  <c r="A46" s="1"/>
  <c r="A19"/>
  <c r="A47" s="1"/>
  <c r="A63" s="1"/>
  <c r="A20"/>
  <c r="A48" s="1"/>
  <c r="A21"/>
  <c r="A49" s="1"/>
  <c r="A22"/>
  <c r="A50" s="1"/>
  <c r="A64" s="1"/>
  <c r="A23"/>
  <c r="A51" s="1"/>
  <c r="A24"/>
  <c r="A52" s="1"/>
  <c r="A25"/>
  <c r="A53" s="1"/>
  <c r="A26"/>
  <c r="A54" s="1"/>
  <c r="A28"/>
  <c r="A56" s="1"/>
  <c r="A5"/>
  <c r="A33" s="1"/>
  <c r="A61" s="1"/>
  <c r="E112" i="3"/>
  <c r="J150" i="6" s="1"/>
  <c r="H112" i="3"/>
  <c r="M150" i="6" s="1"/>
  <c r="B112" i="3"/>
  <c r="K121" i="6"/>
  <c r="E94"/>
  <c r="B150"/>
  <c r="H121"/>
  <c r="E121"/>
  <c r="B121"/>
  <c r="K94"/>
  <c r="H94"/>
  <c r="K46" i="3"/>
  <c r="B94" i="6" s="1"/>
  <c r="H46" i="3"/>
  <c r="P46"/>
  <c r="Z145" s="1"/>
  <c r="E46"/>
  <c r="E67" i="6" s="1"/>
  <c r="B46" i="3"/>
  <c r="H13"/>
  <c r="E39" i="6" s="1"/>
  <c r="E13" i="3"/>
  <c r="K12" i="6" s="1"/>
  <c r="B39"/>
  <c r="B13" i="3"/>
  <c r="S13"/>
  <c r="H12" i="6" s="1"/>
  <c r="K13" i="3"/>
  <c r="H39" i="6" s="1"/>
  <c r="B6" i="3"/>
  <c r="E6"/>
  <c r="K5" i="6" s="1"/>
  <c r="H6" i="3"/>
  <c r="E32" i="6" s="1"/>
  <c r="K6" i="3"/>
  <c r="H32" i="6" s="1"/>
  <c r="P6" i="3"/>
  <c r="Y138" s="1"/>
  <c r="S6"/>
  <c r="H5" i="6" s="1"/>
  <c r="B32"/>
  <c r="K114"/>
  <c r="E87"/>
  <c r="B39" i="3"/>
  <c r="E39"/>
  <c r="E60" i="6" s="1"/>
  <c r="H39" i="3"/>
  <c r="K39"/>
  <c r="B87" i="6" s="1"/>
  <c r="P39" i="3"/>
  <c r="Z138" s="1"/>
  <c r="H114" i="6"/>
  <c r="H87"/>
  <c r="B114"/>
  <c r="E114"/>
  <c r="B143"/>
  <c r="K87"/>
  <c r="B105" i="3"/>
  <c r="E105"/>
  <c r="J143" i="6" s="1"/>
  <c r="H105" i="3"/>
  <c r="M143" i="6" s="1"/>
  <c r="A39" i="3"/>
  <c r="A72" s="1"/>
  <c r="B7"/>
  <c r="E7"/>
  <c r="K6" i="6" s="1"/>
  <c r="H7" i="3"/>
  <c r="E33" i="6" s="1"/>
  <c r="K7" i="3"/>
  <c r="H33" i="6" s="1"/>
  <c r="P7" i="3"/>
  <c r="Y139" s="1"/>
  <c r="S7"/>
  <c r="H6" i="6" s="1"/>
  <c r="B33"/>
  <c r="K115"/>
  <c r="E88"/>
  <c r="B40" i="3"/>
  <c r="E40"/>
  <c r="E61" i="6" s="1"/>
  <c r="H40" i="3"/>
  <c r="K40"/>
  <c r="B88" i="6" s="1"/>
  <c r="P40" i="3"/>
  <c r="Z139" s="1"/>
  <c r="H115" i="6"/>
  <c r="H88"/>
  <c r="B115"/>
  <c r="E115"/>
  <c r="B144"/>
  <c r="K88"/>
  <c r="B106" i="3"/>
  <c r="E106"/>
  <c r="J144" i="6" s="1"/>
  <c r="H106" i="3"/>
  <c r="M144" i="6" s="1"/>
  <c r="A40" i="3"/>
  <c r="A73" s="1"/>
  <c r="B8"/>
  <c r="E8"/>
  <c r="K7" i="6" s="1"/>
  <c r="H8" i="3"/>
  <c r="E34" i="6" s="1"/>
  <c r="K8" i="3"/>
  <c r="H34" i="6" s="1"/>
  <c r="P8" i="3"/>
  <c r="Y140" s="1"/>
  <c r="S8"/>
  <c r="H7" i="6" s="1"/>
  <c r="B34"/>
  <c r="K116"/>
  <c r="E89"/>
  <c r="B41" i="3"/>
  <c r="E41"/>
  <c r="E62" i="6" s="1"/>
  <c r="H41" i="3"/>
  <c r="K41"/>
  <c r="B89" i="6" s="1"/>
  <c r="P41" i="3"/>
  <c r="Z140" s="1"/>
  <c r="H116" i="6"/>
  <c r="H89"/>
  <c r="B116"/>
  <c r="E116"/>
  <c r="B145"/>
  <c r="K89"/>
  <c r="B107" i="3"/>
  <c r="E107"/>
  <c r="J145" i="6" s="1"/>
  <c r="H107" i="3"/>
  <c r="M145" i="6" s="1"/>
  <c r="A41" i="3"/>
  <c r="A74" s="1"/>
  <c r="B9"/>
  <c r="E9"/>
  <c r="K8" i="6" s="1"/>
  <c r="H9" i="3"/>
  <c r="E35" i="6" s="1"/>
  <c r="K9" i="3"/>
  <c r="H35" i="6" s="1"/>
  <c r="P9" i="3"/>
  <c r="Y141" s="1"/>
  <c r="S9"/>
  <c r="H8" i="6" s="1"/>
  <c r="B35"/>
  <c r="K117"/>
  <c r="E90"/>
  <c r="B42" i="3"/>
  <c r="E42"/>
  <c r="E63" i="6" s="1"/>
  <c r="H42" i="3"/>
  <c r="K42"/>
  <c r="B90" i="6" s="1"/>
  <c r="P42" i="3"/>
  <c r="Z141" s="1"/>
  <c r="H117" i="6"/>
  <c r="H90"/>
  <c r="B117"/>
  <c r="E117"/>
  <c r="B146"/>
  <c r="K90"/>
  <c r="B108" i="3"/>
  <c r="E108"/>
  <c r="J146" i="6" s="1"/>
  <c r="H108" i="3"/>
  <c r="M146" i="6" s="1"/>
  <c r="A42" i="3"/>
  <c r="A75" s="1"/>
  <c r="B10"/>
  <c r="E10"/>
  <c r="K9" i="6" s="1"/>
  <c r="H10" i="3"/>
  <c r="E36" i="6" s="1"/>
  <c r="K10" i="3"/>
  <c r="H36" i="6" s="1"/>
  <c r="P10" i="3"/>
  <c r="Y142" s="1"/>
  <c r="S10"/>
  <c r="H9" i="6" s="1"/>
  <c r="B36"/>
  <c r="K118"/>
  <c r="E91"/>
  <c r="B43" i="3"/>
  <c r="E43"/>
  <c r="E64" i="6" s="1"/>
  <c r="H43" i="3"/>
  <c r="K43"/>
  <c r="B91" i="6" s="1"/>
  <c r="P43" i="3"/>
  <c r="Z142" s="1"/>
  <c r="H118" i="6"/>
  <c r="H91"/>
  <c r="B118"/>
  <c r="E118"/>
  <c r="B147"/>
  <c r="K91"/>
  <c r="B109" i="3"/>
  <c r="E109"/>
  <c r="J147" i="6" s="1"/>
  <c r="H109" i="3"/>
  <c r="M147" i="6" s="1"/>
  <c r="A43" i="3"/>
  <c r="A76" s="1"/>
  <c r="B11"/>
  <c r="E11"/>
  <c r="K10" i="6" s="1"/>
  <c r="H11" i="3"/>
  <c r="E37" i="6" s="1"/>
  <c r="K11" i="3"/>
  <c r="H37" i="6" s="1"/>
  <c r="P11" i="3"/>
  <c r="Y143" s="1"/>
  <c r="S11"/>
  <c r="H10" i="6" s="1"/>
  <c r="B37"/>
  <c r="K119"/>
  <c r="E92"/>
  <c r="B44" i="3"/>
  <c r="E44"/>
  <c r="E65" i="6" s="1"/>
  <c r="H44" i="3"/>
  <c r="K44"/>
  <c r="B92" i="6" s="1"/>
  <c r="P44" i="3"/>
  <c r="Z143" s="1"/>
  <c r="H119" i="6"/>
  <c r="H92"/>
  <c r="B119"/>
  <c r="E119"/>
  <c r="B148"/>
  <c r="K92"/>
  <c r="B110" i="3"/>
  <c r="E110"/>
  <c r="J148" i="6" s="1"/>
  <c r="H110" i="3"/>
  <c r="M148" i="6" s="1"/>
  <c r="A44" i="3"/>
  <c r="A77" s="1"/>
  <c r="B12"/>
  <c r="E12"/>
  <c r="K11" i="6" s="1"/>
  <c r="H12" i="3"/>
  <c r="E38" i="6" s="1"/>
  <c r="K12" i="3"/>
  <c r="H38" i="6" s="1"/>
  <c r="P12" i="3"/>
  <c r="Y144" s="1"/>
  <c r="S12"/>
  <c r="H11" i="6" s="1"/>
  <c r="B38"/>
  <c r="K120"/>
  <c r="E93"/>
  <c r="B45" i="3"/>
  <c r="E45"/>
  <c r="E66" i="6" s="1"/>
  <c r="H45" i="3"/>
  <c r="K45"/>
  <c r="B93" i="6" s="1"/>
  <c r="P45" i="3"/>
  <c r="Z144" s="1"/>
  <c r="H120" i="6"/>
  <c r="H93"/>
  <c r="B120"/>
  <c r="E120"/>
  <c r="B149"/>
  <c r="K93"/>
  <c r="B111" i="3"/>
  <c r="E111"/>
  <c r="J149" i="6" s="1"/>
  <c r="H111" i="3"/>
  <c r="M149" i="6" s="1"/>
  <c r="A45" i="3"/>
  <c r="A78" s="1"/>
  <c r="A46"/>
  <c r="A79" s="1"/>
  <c r="B14"/>
  <c r="E14"/>
  <c r="K13" i="6" s="1"/>
  <c r="H14" i="3"/>
  <c r="E40" i="6" s="1"/>
  <c r="K14" i="3"/>
  <c r="H40" i="6" s="1"/>
  <c r="P14" i="3"/>
  <c r="S14"/>
  <c r="H13" i="6" s="1"/>
  <c r="B40"/>
  <c r="K122"/>
  <c r="E95"/>
  <c r="B47" i="3"/>
  <c r="E47"/>
  <c r="E68" i="6" s="1"/>
  <c r="H47" i="3"/>
  <c r="K47"/>
  <c r="B95" i="6" s="1"/>
  <c r="P47" i="3"/>
  <c r="Z146" s="1"/>
  <c r="H122" i="6"/>
  <c r="H95"/>
  <c r="B122"/>
  <c r="E122"/>
  <c r="B151"/>
  <c r="K95"/>
  <c r="B113" i="3"/>
  <c r="E113"/>
  <c r="J151" i="6" s="1"/>
  <c r="H113" i="3"/>
  <c r="M151" i="6" s="1"/>
  <c r="A47" i="3"/>
  <c r="A80" s="1"/>
  <c r="B15"/>
  <c r="E15"/>
  <c r="K14" i="6" s="1"/>
  <c r="H15" i="3"/>
  <c r="E41" i="6" s="1"/>
  <c r="K15" i="3"/>
  <c r="H41" i="6" s="1"/>
  <c r="P15" i="3"/>
  <c r="S15"/>
  <c r="H14" i="6" s="1"/>
  <c r="B41"/>
  <c r="K123"/>
  <c r="E96"/>
  <c r="B48" i="3"/>
  <c r="E48"/>
  <c r="E69" i="6" s="1"/>
  <c r="H48" i="3"/>
  <c r="K48"/>
  <c r="B96" i="6" s="1"/>
  <c r="P48" i="3"/>
  <c r="Z147" s="1"/>
  <c r="H123" i="6"/>
  <c r="H96"/>
  <c r="B123"/>
  <c r="E123"/>
  <c r="B152"/>
  <c r="K96"/>
  <c r="B114" i="3"/>
  <c r="E114"/>
  <c r="J152" i="6" s="1"/>
  <c r="H114" i="3"/>
  <c r="M152" i="6" s="1"/>
  <c r="A48" i="3"/>
  <c r="A81" s="1"/>
  <c r="B16"/>
  <c r="E16"/>
  <c r="K15" i="6" s="1"/>
  <c r="H16" i="3"/>
  <c r="E42" i="6" s="1"/>
  <c r="K16" i="3"/>
  <c r="H42" i="6" s="1"/>
  <c r="P16" i="3"/>
  <c r="S16"/>
  <c r="H15" i="6" s="1"/>
  <c r="B42"/>
  <c r="K124"/>
  <c r="E97"/>
  <c r="B49" i="3"/>
  <c r="E49"/>
  <c r="E70" i="6" s="1"/>
  <c r="H49" i="3"/>
  <c r="K49"/>
  <c r="B97" i="6" s="1"/>
  <c r="P49" i="3"/>
  <c r="Z148" s="1"/>
  <c r="H124" i="6"/>
  <c r="H97"/>
  <c r="B124"/>
  <c r="E124"/>
  <c r="B153"/>
  <c r="K97"/>
  <c r="B115" i="3"/>
  <c r="E115"/>
  <c r="J153" i="6" s="1"/>
  <c r="H115" i="3"/>
  <c r="M153" i="6" s="1"/>
  <c r="A49" i="3"/>
  <c r="A82" s="1"/>
  <c r="B17"/>
  <c r="E17"/>
  <c r="K16" i="6" s="1"/>
  <c r="H17" i="3"/>
  <c r="E43" i="6" s="1"/>
  <c r="K17" i="3"/>
  <c r="H43" i="6" s="1"/>
  <c r="P17" i="3"/>
  <c r="S17"/>
  <c r="H16" i="6" s="1"/>
  <c r="B43"/>
  <c r="K125"/>
  <c r="E98"/>
  <c r="B50" i="3"/>
  <c r="E50"/>
  <c r="E71" i="6" s="1"/>
  <c r="H50" i="3"/>
  <c r="K50"/>
  <c r="B98" i="6" s="1"/>
  <c r="P50" i="3"/>
  <c r="Z149" s="1"/>
  <c r="H125" i="6"/>
  <c r="H98"/>
  <c r="B125"/>
  <c r="E125"/>
  <c r="B154"/>
  <c r="K98"/>
  <c r="B116" i="3"/>
  <c r="E116"/>
  <c r="J154" i="6" s="1"/>
  <c r="H116" i="3"/>
  <c r="M154" i="6" s="1"/>
  <c r="A50" i="3"/>
  <c r="A83" s="1"/>
  <c r="B18"/>
  <c r="E18"/>
  <c r="K17" i="6" s="1"/>
  <c r="H18" i="3"/>
  <c r="E44" i="6" s="1"/>
  <c r="K18" i="3"/>
  <c r="H44" i="6" s="1"/>
  <c r="P18" i="3"/>
  <c r="S18"/>
  <c r="H17" i="6" s="1"/>
  <c r="B44"/>
  <c r="K126"/>
  <c r="E99"/>
  <c r="B51" i="3"/>
  <c r="E51"/>
  <c r="E72" i="6" s="1"/>
  <c r="H51" i="3"/>
  <c r="K51"/>
  <c r="B99" i="6" s="1"/>
  <c r="P51" i="3"/>
  <c r="Z150" s="1"/>
  <c r="H126" i="6"/>
  <c r="H99"/>
  <c r="B126"/>
  <c r="E126"/>
  <c r="B155"/>
  <c r="K99"/>
  <c r="B117" i="3"/>
  <c r="E117"/>
  <c r="J155" i="6" s="1"/>
  <c r="H117" i="3"/>
  <c r="M155" i="6" s="1"/>
  <c r="A51" i="3"/>
  <c r="A84" s="1"/>
  <c r="B19"/>
  <c r="E19"/>
  <c r="K18" i="6" s="1"/>
  <c r="H19" i="3"/>
  <c r="E45" i="6" s="1"/>
  <c r="K19" i="3"/>
  <c r="H45" i="6" s="1"/>
  <c r="P19" i="3"/>
  <c r="S19"/>
  <c r="H18" i="6" s="1"/>
  <c r="B45"/>
  <c r="K127"/>
  <c r="E100"/>
  <c r="B52" i="3"/>
  <c r="E52"/>
  <c r="E73" i="6" s="1"/>
  <c r="H52" i="3"/>
  <c r="K52"/>
  <c r="B100" i="6" s="1"/>
  <c r="P52" i="3"/>
  <c r="Z151" s="1"/>
  <c r="H127" i="6"/>
  <c r="H100"/>
  <c r="B127"/>
  <c r="E127"/>
  <c r="B156"/>
  <c r="K100"/>
  <c r="B118" i="3"/>
  <c r="E118"/>
  <c r="J156" i="6" s="1"/>
  <c r="H118" i="3"/>
  <c r="M156" i="6" s="1"/>
  <c r="A52" i="3"/>
  <c r="A85" s="1"/>
  <c r="B20"/>
  <c r="E20"/>
  <c r="K19" i="6" s="1"/>
  <c r="H20" i="3"/>
  <c r="E46" i="6" s="1"/>
  <c r="K20" i="3"/>
  <c r="H46" i="6" s="1"/>
  <c r="P20" i="3"/>
  <c r="S20"/>
  <c r="H19" i="6" s="1"/>
  <c r="B46"/>
  <c r="K128"/>
  <c r="E101"/>
  <c r="B53" i="3"/>
  <c r="E53"/>
  <c r="E74" i="6" s="1"/>
  <c r="H53" i="3"/>
  <c r="K53"/>
  <c r="B101" i="6" s="1"/>
  <c r="P53" i="3"/>
  <c r="Z152" s="1"/>
  <c r="H128" i="6"/>
  <c r="H101"/>
  <c r="B128"/>
  <c r="E128"/>
  <c r="B157"/>
  <c r="K101"/>
  <c r="B119" i="3"/>
  <c r="E119"/>
  <c r="J157" i="6" s="1"/>
  <c r="H119" i="3"/>
  <c r="M157" i="6" s="1"/>
  <c r="A53" i="3"/>
  <c r="A86" s="1"/>
  <c r="B21"/>
  <c r="E21"/>
  <c r="K20" i="6" s="1"/>
  <c r="H21" i="3"/>
  <c r="E47" i="6" s="1"/>
  <c r="K21" i="3"/>
  <c r="H47" i="6" s="1"/>
  <c r="P21" i="3"/>
  <c r="S21"/>
  <c r="H20" i="6" s="1"/>
  <c r="B47"/>
  <c r="K129"/>
  <c r="E102"/>
  <c r="B54" i="3"/>
  <c r="E54"/>
  <c r="E75" i="6" s="1"/>
  <c r="H54" i="3"/>
  <c r="K54"/>
  <c r="B102" i="6" s="1"/>
  <c r="P54" i="3"/>
  <c r="Z153" s="1"/>
  <c r="H129" i="6"/>
  <c r="H102"/>
  <c r="B129"/>
  <c r="E129"/>
  <c r="B158"/>
  <c r="K102"/>
  <c r="B120" i="3"/>
  <c r="E120"/>
  <c r="J158" i="6" s="1"/>
  <c r="H120" i="3"/>
  <c r="M158" i="6" s="1"/>
  <c r="A54" i="3"/>
  <c r="A87" s="1"/>
  <c r="B22"/>
  <c r="E22"/>
  <c r="K21" i="6" s="1"/>
  <c r="H22" i="3"/>
  <c r="E48" i="6" s="1"/>
  <c r="K22" i="3"/>
  <c r="H48" i="6" s="1"/>
  <c r="P22" i="3"/>
  <c r="S22"/>
  <c r="H21" i="6" s="1"/>
  <c r="B48"/>
  <c r="K130"/>
  <c r="E103"/>
  <c r="B55" i="3"/>
  <c r="E55"/>
  <c r="E76" i="6" s="1"/>
  <c r="H55" i="3"/>
  <c r="K55"/>
  <c r="B103" i="6" s="1"/>
  <c r="P55" i="3"/>
  <c r="Z154" s="1"/>
  <c r="H130" i="6"/>
  <c r="H103"/>
  <c r="B130"/>
  <c r="E130"/>
  <c r="B159"/>
  <c r="K103"/>
  <c r="B121" i="3"/>
  <c r="E121"/>
  <c r="J159" i="6" s="1"/>
  <c r="H121" i="3"/>
  <c r="M159" i="6" s="1"/>
  <c r="A55" i="3"/>
  <c r="A88" s="1"/>
  <c r="B23"/>
  <c r="E23"/>
  <c r="K22" i="6" s="1"/>
  <c r="H23" i="3"/>
  <c r="E49" i="6" s="1"/>
  <c r="K23" i="3"/>
  <c r="H49" i="6" s="1"/>
  <c r="P23" i="3"/>
  <c r="S23"/>
  <c r="H22" i="6" s="1"/>
  <c r="B49"/>
  <c r="K131"/>
  <c r="E104"/>
  <c r="B56" i="3"/>
  <c r="E56"/>
  <c r="E77" i="6" s="1"/>
  <c r="H56" i="3"/>
  <c r="K56"/>
  <c r="B104" i="6" s="1"/>
  <c r="P56" i="3"/>
  <c r="Z155" s="1"/>
  <c r="H131" i="6"/>
  <c r="H104"/>
  <c r="B131"/>
  <c r="E131"/>
  <c r="B160"/>
  <c r="K104"/>
  <c r="B122" i="3"/>
  <c r="E122"/>
  <c r="J160" i="6" s="1"/>
  <c r="H122" i="3"/>
  <c r="M160" i="6" s="1"/>
  <c r="A56" i="3"/>
  <c r="A89" s="1"/>
  <c r="B24"/>
  <c r="E24"/>
  <c r="K23" i="6" s="1"/>
  <c r="H24" i="3"/>
  <c r="E50" i="6" s="1"/>
  <c r="K24" i="3"/>
  <c r="H50" i="6" s="1"/>
  <c r="P24" i="3"/>
  <c r="S24"/>
  <c r="H23" i="6" s="1"/>
  <c r="B50"/>
  <c r="K132"/>
  <c r="E105"/>
  <c r="B57" i="3"/>
  <c r="E57"/>
  <c r="E78" i="6" s="1"/>
  <c r="H57" i="3"/>
  <c r="K57"/>
  <c r="B105" i="6" s="1"/>
  <c r="P57" i="3"/>
  <c r="Z156" s="1"/>
  <c r="H132" i="6"/>
  <c r="H105"/>
  <c r="B132"/>
  <c r="E132"/>
  <c r="B161"/>
  <c r="K105"/>
  <c r="B123" i="3"/>
  <c r="E123"/>
  <c r="J161" i="6" s="1"/>
  <c r="H123" i="3"/>
  <c r="M161" i="6" s="1"/>
  <c r="A57" i="3"/>
  <c r="A90" s="1"/>
  <c r="B25"/>
  <c r="E25"/>
  <c r="K24" i="6" s="1"/>
  <c r="H25" i="3"/>
  <c r="E51" i="6" s="1"/>
  <c r="K25" i="3"/>
  <c r="H51" i="6" s="1"/>
  <c r="P25" i="3"/>
  <c r="S25"/>
  <c r="H24" i="6" s="1"/>
  <c r="B51"/>
  <c r="K133"/>
  <c r="E106"/>
  <c r="B58" i="3"/>
  <c r="E58"/>
  <c r="E79" i="6" s="1"/>
  <c r="H58" i="3"/>
  <c r="K58"/>
  <c r="B106" i="6" s="1"/>
  <c r="P58" i="3"/>
  <c r="Z157" s="1"/>
  <c r="H133" i="6"/>
  <c r="H106"/>
  <c r="B133"/>
  <c r="E133"/>
  <c r="B162"/>
  <c r="K106"/>
  <c r="B124" i="3"/>
  <c r="E124"/>
  <c r="J162" i="6" s="1"/>
  <c r="H124" i="3"/>
  <c r="M162" i="6" s="1"/>
  <c r="A58" i="3"/>
  <c r="A91" s="1"/>
  <c r="B26"/>
  <c r="E26"/>
  <c r="K25" i="6" s="1"/>
  <c r="H26" i="3"/>
  <c r="E52" i="6" s="1"/>
  <c r="K26" i="3"/>
  <c r="H52" i="6" s="1"/>
  <c r="P26" i="3"/>
  <c r="S26"/>
  <c r="H25" i="6" s="1"/>
  <c r="B52"/>
  <c r="K134"/>
  <c r="E107"/>
  <c r="B59" i="3"/>
  <c r="E59"/>
  <c r="E80" i="6" s="1"/>
  <c r="H59" i="3"/>
  <c r="K59"/>
  <c r="B107" i="6" s="1"/>
  <c r="P59" i="3"/>
  <c r="Z158" s="1"/>
  <c r="H134" i="6"/>
  <c r="H107"/>
  <c r="B134"/>
  <c r="E134"/>
  <c r="B163"/>
  <c r="K107"/>
  <c r="B125" i="3"/>
  <c r="E125"/>
  <c r="J163" i="6" s="1"/>
  <c r="H125" i="3"/>
  <c r="M163" i="6" s="1"/>
  <c r="A59" i="3"/>
  <c r="A92" s="1"/>
  <c r="B27"/>
  <c r="E27"/>
  <c r="K26" i="6" s="1"/>
  <c r="H27" i="3"/>
  <c r="E53" i="6" s="1"/>
  <c r="K27" i="3"/>
  <c r="H53" i="6" s="1"/>
  <c r="P27" i="3"/>
  <c r="S27"/>
  <c r="H26" i="6" s="1"/>
  <c r="B53"/>
  <c r="K135"/>
  <c r="E108"/>
  <c r="B60" i="3"/>
  <c r="E60"/>
  <c r="E81" i="6" s="1"/>
  <c r="H60" i="3"/>
  <c r="K60"/>
  <c r="B108" i="6" s="1"/>
  <c r="P60" i="3"/>
  <c r="Z159" s="1"/>
  <c r="H135" i="6"/>
  <c r="H108"/>
  <c r="B135"/>
  <c r="E135"/>
  <c r="B164"/>
  <c r="K108"/>
  <c r="B126" i="3"/>
  <c r="E126"/>
  <c r="J164" i="6" s="1"/>
  <c r="H126" i="3"/>
  <c r="M164" i="6" s="1"/>
  <c r="A60" i="3"/>
  <c r="A93" s="1"/>
  <c r="B28"/>
  <c r="E28"/>
  <c r="K27" i="6" s="1"/>
  <c r="H28" i="3"/>
  <c r="E54" i="6" s="1"/>
  <c r="K28" i="3"/>
  <c r="H54" i="6" s="1"/>
  <c r="P28" i="3"/>
  <c r="S28"/>
  <c r="H27" i="6" s="1"/>
  <c r="B54"/>
  <c r="K136"/>
  <c r="E109"/>
  <c r="B61" i="3"/>
  <c r="E61"/>
  <c r="E82" i="6" s="1"/>
  <c r="H61" i="3"/>
  <c r="K61"/>
  <c r="B109" i="6" s="1"/>
  <c r="P61" i="3"/>
  <c r="Z160" s="1"/>
  <c r="H136" i="6"/>
  <c r="H109"/>
  <c r="B136"/>
  <c r="E136"/>
  <c r="B165"/>
  <c r="K109"/>
  <c r="B127" i="3"/>
  <c r="E127"/>
  <c r="J165" i="6" s="1"/>
  <c r="H127" i="3"/>
  <c r="M165" i="6" s="1"/>
  <c r="A61" i="3"/>
  <c r="A94" s="1"/>
  <c r="P38"/>
  <c r="Z137" s="1"/>
  <c r="P5"/>
  <c r="S5"/>
  <c r="H4" i="6" s="1"/>
  <c r="B31"/>
  <c r="K113"/>
  <c r="B104" i="3"/>
  <c r="E104"/>
  <c r="J142" i="6" s="1"/>
  <c r="H104" i="3"/>
  <c r="M142" i="6" s="1"/>
  <c r="B38" i="3"/>
  <c r="E38"/>
  <c r="E59" i="6" s="1"/>
  <c r="H38" i="3"/>
  <c r="K38"/>
  <c r="B86" i="6" s="1"/>
  <c r="H86"/>
  <c r="B113"/>
  <c r="E113"/>
  <c r="B142"/>
  <c r="K86"/>
  <c r="B5" i="3"/>
  <c r="E5"/>
  <c r="K4" i="6" s="1"/>
  <c r="H5" i="3"/>
  <c r="E31" i="6" s="1"/>
  <c r="K5" i="3"/>
  <c r="H31" i="6" s="1"/>
  <c r="E86"/>
  <c r="A38" i="3"/>
  <c r="A71" s="1"/>
  <c r="O53"/>
  <c r="O6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5"/>
  <c r="C3" i="1"/>
  <c r="D3"/>
  <c r="E3"/>
  <c r="F3"/>
  <c r="G3"/>
  <c r="H3"/>
  <c r="I3"/>
  <c r="B3"/>
  <c r="G22" i="5"/>
  <c r="G23"/>
  <c r="G24"/>
  <c r="G21"/>
  <c r="I15"/>
  <c r="I16"/>
  <c r="I17"/>
  <c r="I14"/>
  <c r="J23"/>
  <c r="J21"/>
  <c r="J22"/>
  <c r="J24"/>
  <c r="G16"/>
  <c r="G17"/>
  <c r="G15"/>
  <c r="W157" i="3" l="1"/>
  <c r="Q157"/>
  <c r="W156"/>
  <c r="Q156"/>
  <c r="W155"/>
  <c r="Q155"/>
  <c r="W154"/>
  <c r="Q154"/>
  <c r="W153"/>
  <c r="Q153"/>
  <c r="W152"/>
  <c r="Q152"/>
  <c r="W151"/>
  <c r="Q151"/>
  <c r="W150"/>
  <c r="Q150"/>
  <c r="W149"/>
  <c r="Q149"/>
  <c r="W148"/>
  <c r="Q148"/>
  <c r="W147"/>
  <c r="Q147"/>
  <c r="W146"/>
  <c r="Q146"/>
  <c r="X144"/>
  <c r="R144"/>
  <c r="V144"/>
  <c r="P144"/>
  <c r="X143"/>
  <c r="R143"/>
  <c r="V143"/>
  <c r="P143"/>
  <c r="X142"/>
  <c r="R142"/>
  <c r="V142"/>
  <c r="P142"/>
  <c r="X141"/>
  <c r="R141"/>
  <c r="V141"/>
  <c r="P141"/>
  <c r="X140"/>
  <c r="R140"/>
  <c r="V140"/>
  <c r="P140"/>
  <c r="X139"/>
  <c r="R139"/>
  <c r="V139"/>
  <c r="P139"/>
  <c r="X138"/>
  <c r="R138"/>
  <c r="V138"/>
  <c r="P138"/>
  <c r="X145"/>
  <c r="R145"/>
  <c r="V137"/>
  <c r="P137"/>
  <c r="X137"/>
  <c r="R137"/>
  <c r="B4" i="6"/>
  <c r="Y137" i="3"/>
  <c r="W160"/>
  <c r="Q160"/>
  <c r="W159"/>
  <c r="Q159"/>
  <c r="W158"/>
  <c r="Q158"/>
  <c r="W137"/>
  <c r="Q137"/>
  <c r="X160"/>
  <c r="R160"/>
  <c r="Y160"/>
  <c r="V160"/>
  <c r="P160"/>
  <c r="X159"/>
  <c r="R159"/>
  <c r="Y159"/>
  <c r="V159"/>
  <c r="P159"/>
  <c r="X158"/>
  <c r="R158"/>
  <c r="Y158"/>
  <c r="V158"/>
  <c r="P158"/>
  <c r="X157"/>
  <c r="R157"/>
  <c r="Y157"/>
  <c r="V157"/>
  <c r="P157"/>
  <c r="X156"/>
  <c r="R156"/>
  <c r="Y156"/>
  <c r="V156"/>
  <c r="P156"/>
  <c r="X155"/>
  <c r="R155"/>
  <c r="Y155"/>
  <c r="V155"/>
  <c r="P155"/>
  <c r="X154"/>
  <c r="R154"/>
  <c r="Y154"/>
  <c r="V154"/>
  <c r="P154"/>
  <c r="X153"/>
  <c r="R153"/>
  <c r="Y153"/>
  <c r="V153"/>
  <c r="P153"/>
  <c r="X152"/>
  <c r="R152"/>
  <c r="Y152"/>
  <c r="V152"/>
  <c r="P152"/>
  <c r="X151"/>
  <c r="R151"/>
  <c r="Y151"/>
  <c r="V151"/>
  <c r="P151"/>
  <c r="X150"/>
  <c r="R150"/>
  <c r="Y150"/>
  <c r="V150"/>
  <c r="P150"/>
  <c r="X149"/>
  <c r="R149"/>
  <c r="Y149"/>
  <c r="V149"/>
  <c r="P149"/>
  <c r="X148"/>
  <c r="R148"/>
  <c r="Y148"/>
  <c r="V148"/>
  <c r="P148"/>
  <c r="X147"/>
  <c r="R147"/>
  <c r="Y147"/>
  <c r="V147"/>
  <c r="P147"/>
  <c r="X146"/>
  <c r="R146"/>
  <c r="Y146"/>
  <c r="V146"/>
  <c r="P146"/>
  <c r="W144"/>
  <c r="Q144"/>
  <c r="W143"/>
  <c r="Q143"/>
  <c r="W142"/>
  <c r="Q142"/>
  <c r="W141"/>
  <c r="Q141"/>
  <c r="W140"/>
  <c r="Q140"/>
  <c r="W139"/>
  <c r="Q139"/>
  <c r="W138"/>
  <c r="Q138"/>
  <c r="V145"/>
  <c r="P145"/>
  <c r="W145"/>
  <c r="Q145"/>
  <c r="Y145"/>
  <c r="E4" i="6"/>
  <c r="O42" i="3"/>
  <c r="O57"/>
  <c r="O49"/>
  <c r="O44"/>
  <c r="O40"/>
  <c r="O59"/>
  <c r="O55"/>
  <c r="O51"/>
  <c r="O47"/>
  <c r="O60"/>
  <c r="O58"/>
  <c r="O56"/>
  <c r="O54"/>
  <c r="O52"/>
  <c r="O50"/>
  <c r="O48"/>
  <c r="O46"/>
  <c r="A6" i="5"/>
  <c r="E14" s="1"/>
  <c r="E21" s="1"/>
  <c r="O45" i="3"/>
  <c r="O43"/>
  <c r="O41"/>
  <c r="O39"/>
  <c r="A8" i="5"/>
  <c r="E16" s="1"/>
  <c r="E23" s="1"/>
  <c r="O38" i="3"/>
  <c r="G142" i="6"/>
  <c r="G165"/>
  <c r="G164"/>
  <c r="G163"/>
  <c r="G162"/>
  <c r="G161"/>
  <c r="G160"/>
  <c r="G159"/>
  <c r="G158"/>
  <c r="G157"/>
  <c r="G156"/>
  <c r="G155"/>
  <c r="G154"/>
  <c r="G153"/>
  <c r="G152"/>
  <c r="G151"/>
  <c r="A7" i="5"/>
  <c r="E15" s="1"/>
  <c r="E22" s="1"/>
  <c r="G149" i="6"/>
  <c r="G148"/>
  <c r="G147"/>
  <c r="G146"/>
  <c r="G145"/>
  <c r="G144"/>
  <c r="G143"/>
  <c r="G150"/>
  <c r="A116" i="3"/>
  <c r="O83"/>
  <c r="H70" i="6"/>
  <c r="B70"/>
  <c r="H68"/>
  <c r="B68"/>
  <c r="H82"/>
  <c r="B82"/>
  <c r="H80"/>
  <c r="B80"/>
  <c r="H78"/>
  <c r="B78"/>
  <c r="H76"/>
  <c r="B76"/>
  <c r="H74"/>
  <c r="B74"/>
  <c r="H72"/>
  <c r="B72"/>
  <c r="H66"/>
  <c r="B66"/>
  <c r="H64"/>
  <c r="B64"/>
  <c r="H62"/>
  <c r="B62"/>
  <c r="A124" i="3"/>
  <c r="O91"/>
  <c r="H60" i="6"/>
  <c r="B60"/>
  <c r="H81"/>
  <c r="B81"/>
  <c r="H79"/>
  <c r="B79"/>
  <c r="H77"/>
  <c r="B77"/>
  <c r="H75"/>
  <c r="B75"/>
  <c r="H73"/>
  <c r="B73"/>
  <c r="H71"/>
  <c r="B71"/>
  <c r="H69"/>
  <c r="B69"/>
  <c r="B67"/>
  <c r="H67"/>
  <c r="H65"/>
  <c r="B65"/>
  <c r="H63"/>
  <c r="B63"/>
  <c r="H61"/>
  <c r="B61"/>
  <c r="B59"/>
  <c r="H59"/>
  <c r="A121" i="3"/>
  <c r="O88"/>
  <c r="A109"/>
  <c r="O76"/>
  <c r="A126"/>
  <c r="O93"/>
  <c r="A120"/>
  <c r="O87"/>
  <c r="A111"/>
  <c r="O78"/>
  <c r="A122"/>
  <c r="O89"/>
  <c r="A112"/>
  <c r="O79"/>
  <c r="A106"/>
  <c r="O73"/>
  <c r="B26" i="6"/>
  <c r="E26"/>
  <c r="B25"/>
  <c r="E25"/>
  <c r="B22"/>
  <c r="E22"/>
  <c r="B20"/>
  <c r="E20"/>
  <c r="B19"/>
  <c r="E19"/>
  <c r="B18"/>
  <c r="E18"/>
  <c r="B17"/>
  <c r="E17"/>
  <c r="B11"/>
  <c r="E11"/>
  <c r="B10"/>
  <c r="E10"/>
  <c r="B6"/>
  <c r="E6"/>
  <c r="B5"/>
  <c r="E5"/>
  <c r="E12"/>
  <c r="B27"/>
  <c r="E27"/>
  <c r="B24"/>
  <c r="E24"/>
  <c r="B23"/>
  <c r="E23"/>
  <c r="B21"/>
  <c r="E21"/>
  <c r="B16"/>
  <c r="E16"/>
  <c r="B15"/>
  <c r="E15"/>
  <c r="B14"/>
  <c r="E14"/>
  <c r="B13"/>
  <c r="E13"/>
  <c r="B9"/>
  <c r="E9"/>
  <c r="B8"/>
  <c r="E8"/>
  <c r="B7"/>
  <c r="E7"/>
  <c r="B12"/>
  <c r="A127" i="3"/>
  <c r="O94"/>
  <c r="A123"/>
  <c r="O90"/>
  <c r="A118"/>
  <c r="O85"/>
  <c r="A115"/>
  <c r="O82"/>
  <c r="A110"/>
  <c r="O77"/>
  <c r="A107"/>
  <c r="O74"/>
  <c r="A125"/>
  <c r="O92"/>
  <c r="A119"/>
  <c r="O86"/>
  <c r="A117"/>
  <c r="O84"/>
  <c r="A114"/>
  <c r="O81"/>
  <c r="A113"/>
  <c r="O80"/>
  <c r="A108"/>
  <c r="O75"/>
  <c r="A105"/>
  <c r="O72"/>
  <c r="A9" i="5"/>
  <c r="E17" s="1"/>
  <c r="E24" s="1"/>
  <c r="O71" i="3"/>
  <c r="A104"/>
  <c r="E6" i="5"/>
  <c r="E9"/>
  <c r="C6"/>
  <c r="C8"/>
  <c r="G9"/>
  <c r="G8"/>
  <c r="I9"/>
  <c r="C7"/>
  <c r="G7"/>
  <c r="I7"/>
  <c r="E8"/>
  <c r="C9"/>
  <c r="G6"/>
  <c r="I6"/>
  <c r="I8"/>
  <c r="E7"/>
  <c r="B41" i="4"/>
  <c r="D138" i="6"/>
  <c r="O104" i="3" l="1"/>
  <c r="O137" s="1"/>
  <c r="U137" s="1"/>
  <c r="A4" i="6"/>
  <c r="O105" i="3"/>
  <c r="S105" s="1"/>
  <c r="W105" s="1"/>
  <c r="A5" i="6"/>
  <c r="O108" i="3"/>
  <c r="S108" s="1"/>
  <c r="W108" s="1"/>
  <c r="A8" i="6"/>
  <c r="O113" i="3"/>
  <c r="S113" s="1"/>
  <c r="W113" s="1"/>
  <c r="A13" i="6"/>
  <c r="O114" i="3"/>
  <c r="S114" s="1"/>
  <c r="W114" s="1"/>
  <c r="A14" i="6"/>
  <c r="O117" i="3"/>
  <c r="S117" s="1"/>
  <c r="W117" s="1"/>
  <c r="A17" i="6"/>
  <c r="O119" i="3"/>
  <c r="S119" s="1"/>
  <c r="W119" s="1"/>
  <c r="A19" i="6"/>
  <c r="O125" i="3"/>
  <c r="S125" s="1"/>
  <c r="W125" s="1"/>
  <c r="A25" i="6"/>
  <c r="O107" i="3"/>
  <c r="S107" s="1"/>
  <c r="W107" s="1"/>
  <c r="A7" i="6"/>
  <c r="O110" i="3"/>
  <c r="S110" s="1"/>
  <c r="W110" s="1"/>
  <c r="A10" i="6"/>
  <c r="O115" i="3"/>
  <c r="S115" s="1"/>
  <c r="W115" s="1"/>
  <c r="A15" i="6"/>
  <c r="O118" i="3"/>
  <c r="S118" s="1"/>
  <c r="W118" s="1"/>
  <c r="A18" i="6"/>
  <c r="O123" i="3"/>
  <c r="S123" s="1"/>
  <c r="W123" s="1"/>
  <c r="A23" i="6"/>
  <c r="O127" i="3"/>
  <c r="S127" s="1"/>
  <c r="W127" s="1"/>
  <c r="A27" i="6"/>
  <c r="O106" i="3"/>
  <c r="S106" s="1"/>
  <c r="W106" s="1"/>
  <c r="A6" i="6"/>
  <c r="O112" i="3"/>
  <c r="S112" s="1"/>
  <c r="W112" s="1"/>
  <c r="A12" i="6"/>
  <c r="O122" i="3"/>
  <c r="S122" s="1"/>
  <c r="W122" s="1"/>
  <c r="A22" i="6"/>
  <c r="O111" i="3"/>
  <c r="S111" s="1"/>
  <c r="W111" s="1"/>
  <c r="A11" i="6"/>
  <c r="O120" i="3"/>
  <c r="S120" s="1"/>
  <c r="W120" s="1"/>
  <c r="A20" i="6"/>
  <c r="O126" i="3"/>
  <c r="S126" s="1"/>
  <c r="W126" s="1"/>
  <c r="A26" i="6"/>
  <c r="O109" i="3"/>
  <c r="S109" s="1"/>
  <c r="W109" s="1"/>
  <c r="A9" i="6"/>
  <c r="O121" i="3"/>
  <c r="S121" s="1"/>
  <c r="W121" s="1"/>
  <c r="A21" i="6"/>
  <c r="O116" i="3"/>
  <c r="S116" s="1"/>
  <c r="W116" s="1"/>
  <c r="A16" i="6"/>
  <c r="O124" i="3"/>
  <c r="S124" s="1"/>
  <c r="W124" s="1"/>
  <c r="A24" i="6"/>
  <c r="O149" i="3"/>
  <c r="U149" s="1"/>
  <c r="O142"/>
  <c r="U142" s="1"/>
  <c r="O139"/>
  <c r="U139" s="1"/>
  <c r="O155"/>
  <c r="U155" s="1"/>
  <c r="O153"/>
  <c r="U153" s="1"/>
  <c r="O138"/>
  <c r="U138" s="1"/>
  <c r="O146"/>
  <c r="U146" s="1"/>
  <c r="O150"/>
  <c r="U150" s="1"/>
  <c r="O158"/>
  <c r="U158" s="1"/>
  <c r="O143"/>
  <c r="U143" s="1"/>
  <c r="O151"/>
  <c r="U151" s="1"/>
  <c r="O160"/>
  <c r="U160" s="1"/>
  <c r="AA1"/>
  <c r="AA34" s="1"/>
  <c r="AA67" s="1"/>
  <c r="M34"/>
  <c r="S104" l="1"/>
  <c r="W104" s="1"/>
  <c r="O156"/>
  <c r="U156" s="1"/>
  <c r="O148"/>
  <c r="U148" s="1"/>
  <c r="O140"/>
  <c r="U140" s="1"/>
  <c r="O152"/>
  <c r="U152" s="1"/>
  <c r="O147"/>
  <c r="U147" s="1"/>
  <c r="O141"/>
  <c r="U141" s="1"/>
  <c r="O159"/>
  <c r="U159" s="1"/>
  <c r="O144"/>
  <c r="U144" s="1"/>
  <c r="O145"/>
  <c r="U145" s="1"/>
  <c r="O154"/>
  <c r="U154" s="1"/>
  <c r="O157"/>
  <c r="U157" s="1"/>
  <c r="A51" i="6"/>
  <c r="A79"/>
  <c r="A43"/>
  <c r="A71"/>
  <c r="A48"/>
  <c r="A76"/>
  <c r="A36"/>
  <c r="A64"/>
  <c r="A53"/>
  <c r="A81"/>
  <c r="A47"/>
  <c r="A75"/>
  <c r="A38"/>
  <c r="A66"/>
  <c r="A49"/>
  <c r="A77"/>
  <c r="A39"/>
  <c r="A67"/>
  <c r="A33"/>
  <c r="A61"/>
  <c r="A54"/>
  <c r="A82"/>
  <c r="A50"/>
  <c r="A78"/>
  <c r="A45"/>
  <c r="A73"/>
  <c r="A42"/>
  <c r="A70"/>
  <c r="A37"/>
  <c r="A65"/>
  <c r="A34"/>
  <c r="A62"/>
  <c r="A52"/>
  <c r="A80"/>
  <c r="A46"/>
  <c r="A74"/>
  <c r="A44"/>
  <c r="A72"/>
  <c r="A41"/>
  <c r="A69"/>
  <c r="A40"/>
  <c r="A68"/>
  <c r="A35"/>
  <c r="A63"/>
  <c r="A32"/>
  <c r="A60"/>
  <c r="A31"/>
  <c r="A59"/>
  <c r="AA100" i="3"/>
  <c r="AA133" s="1"/>
  <c r="M67"/>
  <c r="M100" s="1"/>
  <c r="M133" s="1"/>
  <c r="A86" i="6" l="1"/>
  <c r="A113"/>
  <c r="A87"/>
  <c r="A114"/>
  <c r="A90"/>
  <c r="A117"/>
  <c r="A95"/>
  <c r="A122"/>
  <c r="A96"/>
  <c r="A123"/>
  <c r="A99"/>
  <c r="A126"/>
  <c r="A101"/>
  <c r="A128"/>
  <c r="A107"/>
  <c r="A134"/>
  <c r="A89"/>
  <c r="A116"/>
  <c r="A92"/>
  <c r="A119"/>
  <c r="A97"/>
  <c r="A124"/>
  <c r="A100"/>
  <c r="A127"/>
  <c r="A105"/>
  <c r="A132"/>
  <c r="A109"/>
  <c r="A136"/>
  <c r="A88"/>
  <c r="A115"/>
  <c r="A94"/>
  <c r="A121"/>
  <c r="A104"/>
  <c r="A131"/>
  <c r="A93"/>
  <c r="A120"/>
  <c r="A102"/>
  <c r="A129"/>
  <c r="A108"/>
  <c r="A135"/>
  <c r="A91"/>
  <c r="A118"/>
  <c r="A103"/>
  <c r="A130"/>
  <c r="A98"/>
  <c r="A125"/>
  <c r="A106"/>
  <c r="A133"/>
  <c r="A162" l="1"/>
  <c r="F162"/>
  <c r="A154"/>
  <c r="F154"/>
  <c r="A159"/>
  <c r="F159"/>
  <c r="A147"/>
  <c r="F147"/>
  <c r="A164"/>
  <c r="F164"/>
  <c r="A158"/>
  <c r="F158"/>
  <c r="A149"/>
  <c r="F149"/>
  <c r="A160"/>
  <c r="F160"/>
  <c r="A150"/>
  <c r="F150"/>
  <c r="F144"/>
  <c r="A144"/>
  <c r="A165"/>
  <c r="F165"/>
  <c r="F161"/>
  <c r="A161"/>
  <c r="F156"/>
  <c r="A156"/>
  <c r="A153"/>
  <c r="F153"/>
  <c r="A148"/>
  <c r="F148"/>
  <c r="A145"/>
  <c r="F145"/>
  <c r="A163"/>
  <c r="F163"/>
  <c r="F157"/>
  <c r="A157"/>
  <c r="A155"/>
  <c r="F155"/>
  <c r="A152"/>
  <c r="F152"/>
  <c r="A151"/>
  <c r="F151"/>
  <c r="A146"/>
  <c r="F146"/>
  <c r="A143"/>
  <c r="F143"/>
  <c r="A142"/>
  <c r="F142"/>
</calcChain>
</file>

<file path=xl/sharedStrings.xml><?xml version="1.0" encoding="utf-8"?>
<sst xmlns="http://schemas.openxmlformats.org/spreadsheetml/2006/main" count="289" uniqueCount="48">
  <si>
    <t>Время</t>
  </si>
  <si>
    <t>I, А</t>
  </si>
  <si>
    <t>P, кВт</t>
  </si>
  <si>
    <t>Q, кВар</t>
  </si>
  <si>
    <r>
      <rPr>
        <b/>
        <sz val="11"/>
        <color indexed="8"/>
        <rFont val="Calibri"/>
        <family val="2"/>
        <charset val="204"/>
      </rPr>
      <t>не</t>
    </r>
    <r>
      <rPr>
        <sz val="11"/>
        <color theme="1"/>
        <rFont val="Calibri"/>
        <family val="2"/>
        <charset val="204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</si>
  <si>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</si>
  <si>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</si>
  <si>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</si>
  <si>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</si>
  <si>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</si>
  <si>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3Т</t>
  </si>
  <si>
    <t>1Т</t>
  </si>
  <si>
    <t>4Т</t>
  </si>
  <si>
    <t>Паспортные данные трансформаторов:</t>
  </si>
  <si>
    <t>Qхх</t>
  </si>
  <si>
    <t>Хтр</t>
  </si>
  <si>
    <t>U С-341, кВ</t>
  </si>
  <si>
    <t>U С-342, кВ</t>
  </si>
  <si>
    <t>По фидерам не АЧР, САОН</t>
  </si>
  <si>
    <t>I 6 кВ, A</t>
  </si>
  <si>
    <t>I 10 кВ, A</t>
  </si>
  <si>
    <t>I 35 кВ, A</t>
  </si>
  <si>
    <t>По фидерам АЧР, САОН</t>
  </si>
  <si>
    <t>По фидерам без АЧР, САОН</t>
  </si>
  <si>
    <t>Подстанция "Черногорская"</t>
  </si>
  <si>
    <t>РПН-110</t>
  </si>
  <si>
    <t>ПБВ-35</t>
  </si>
  <si>
    <t>1T</t>
  </si>
  <si>
    <t>2T</t>
  </si>
  <si>
    <t>3T</t>
  </si>
  <si>
    <t>4T</t>
  </si>
  <si>
    <t>U, кВ</t>
  </si>
  <si>
    <t>Напряжение по стороне 110 кВ, положения переключателей РПН, ПБВ:</t>
  </si>
  <si>
    <r>
      <t xml:space="preserve">Нагрузка на трансформаторах </t>
    </r>
    <r>
      <rPr>
        <b/>
        <sz val="11"/>
        <color indexed="8"/>
        <rFont val="Calibri"/>
        <family val="2"/>
        <charset val="204"/>
      </rPr>
      <t>1Т, 2Т, 3Т и 4Т по стороне 110кВ</t>
    </r>
  </si>
  <si>
    <t>Напряжение на шинах 35, 10 и 6 кВ</t>
  </si>
  <si>
    <t>Напряжение на шинах 35, 10 и 6 кВ в характерные часы</t>
  </si>
  <si>
    <r>
      <t xml:space="preserve">Нагрузка на трансформаторах </t>
    </r>
    <r>
      <rPr>
        <b/>
        <sz val="11"/>
        <color indexed="8"/>
        <rFont val="Calibri"/>
        <family val="2"/>
        <charset val="204"/>
      </rPr>
      <t>1Т, 2Т, 3Т и 4Т по стороне 6 и 10кВ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</si>
  <si>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  <charset val="204"/>
      </rPr>
      <t>2Т и 3Т по стороне 35кВ</t>
    </r>
  </si>
  <si>
    <t>Подстанция "Черногорская" Нагрузка по отходящим фидерам 6кВ</t>
  </si>
  <si>
    <t>Подстанция "Черногорская" Нагрузка по отходящим фидерам 10кВ</t>
  </si>
  <si>
    <t>Нагрузка по отходящим фидерам 10кВ</t>
  </si>
  <si>
    <t>Нагрузка по отходящим фидерам 35кВ</t>
  </si>
  <si>
    <r>
      <t xml:space="preserve">Суммарная нагрузка на трансформаторах </t>
    </r>
    <r>
      <rPr>
        <b/>
        <sz val="11"/>
        <color theme="1"/>
        <rFont val="Calibri"/>
        <family val="2"/>
        <charset val="204"/>
        <scheme val="minor"/>
      </rPr>
      <t>1Т,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</rPr>
      <t>2Т, 3Т и 4Т</t>
    </r>
  </si>
  <si>
    <t>Подстанция "Черногорская" Нагрузка по отходящим фидерам 6кВ ежечасно с 00-00 до 24-00 часов московского времени,</t>
  </si>
  <si>
    <t>Подстанция "Черногорская" Нагрузка по отходящим фидерам 10кВ ежечасно с 00-00 до 24-00 часов московского времени,</t>
  </si>
  <si>
    <t>Подстанция "Черногорская" Нагрузка по отходящим фидерам 35кВ ежечасно с 00-00 до 24-00 часов московского времени,</t>
  </si>
  <si>
    <t>Суммарная нагрузка ежечасно с 00-00 до 24-00 часов московского времени</t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</si>
  <si>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заведенным под действие АЧР и САОН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</si>
</sst>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u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/>
    <xf numFmtId="0" fontId="5" fillId="0" borderId="1" xfId="0" applyFont="1" applyBorder="1"/>
    <xf numFmtId="164" fontId="0" fillId="0" borderId="1" xfId="0" applyNumberFormat="1" applyBorder="1"/>
    <xf numFmtId="0" fontId="0" fillId="0" borderId="0" xfId="0" applyFont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4" xfId="0" applyFont="1" applyBorder="1" applyAlignment="1"/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4" xfId="0" applyBorder="1"/>
    <xf numFmtId="0" fontId="5" fillId="0" borderId="4" xfId="0" applyFont="1" applyBorder="1"/>
    <xf numFmtId="0" fontId="0" fillId="0" borderId="4" xfId="0" applyFont="1" applyBorder="1"/>
    <xf numFmtId="49" fontId="2" fillId="0" borderId="0" xfId="0" applyNumberFormat="1" applyFont="1" applyFill="1" applyBorder="1" applyAlignment="1"/>
    <xf numFmtId="0" fontId="6" fillId="0" borderId="1" xfId="0" applyFont="1" applyBorder="1"/>
    <xf numFmtId="164" fontId="6" fillId="0" borderId="1" xfId="0" applyNumberFormat="1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/>
    <xf numFmtId="0" fontId="3" fillId="0" borderId="1" xfId="0" applyFont="1" applyBorder="1"/>
    <xf numFmtId="164" fontId="0" fillId="0" borderId="0" xfId="0" applyNumberFormat="1"/>
    <xf numFmtId="49" fontId="2" fillId="0" borderId="0" xfId="0" applyNumberFormat="1" applyFont="1" applyFill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164" fontId="9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0" fillId="0" borderId="5" xfId="0" applyNumberFormat="1" applyBorder="1"/>
    <xf numFmtId="165" fontId="5" fillId="0" borderId="1" xfId="0" applyNumberFormat="1" applyFont="1" applyBorder="1"/>
    <xf numFmtId="165" fontId="2" fillId="0" borderId="1" xfId="0" applyNumberFormat="1" applyFont="1" applyBorder="1" applyAlignment="1">
      <alignment horizontal="left"/>
    </xf>
    <xf numFmtId="165" fontId="0" fillId="0" borderId="0" xfId="0" applyNumberFormat="1"/>
    <xf numFmtId="165" fontId="0" fillId="0" borderId="0" xfId="0" applyNumberForma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165" fontId="5" fillId="0" borderId="2" xfId="0" applyNumberFormat="1" applyFont="1" applyBorder="1"/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0" xfId="0" applyNumberFormat="1" applyFont="1"/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/>
    <xf numFmtId="165" fontId="10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left"/>
    </xf>
    <xf numFmtId="0" fontId="0" fillId="0" borderId="0" xfId="0" applyFont="1" applyAlignment="1"/>
    <xf numFmtId="0" fontId="9" fillId="0" borderId="0" xfId="0" applyFont="1" applyAlignment="1"/>
    <xf numFmtId="0" fontId="9" fillId="0" borderId="5" xfId="0" applyFont="1" applyBorder="1" applyAlignment="1"/>
    <xf numFmtId="14" fontId="0" fillId="0" borderId="0" xfId="0" applyNumberFormat="1" applyFont="1" applyAlignment="1"/>
    <xf numFmtId="14" fontId="9" fillId="0" borderId="0" xfId="0" applyNumberFormat="1" applyFont="1" applyAlignment="1"/>
    <xf numFmtId="165" fontId="3" fillId="0" borderId="1" xfId="0" applyNumberFormat="1" applyFont="1" applyBorder="1"/>
    <xf numFmtId="0" fontId="3" fillId="0" borderId="3" xfId="0" applyFont="1" applyBorder="1"/>
    <xf numFmtId="0" fontId="3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/>
    <xf numFmtId="165" fontId="0" fillId="0" borderId="1" xfId="0" applyNumberFormat="1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/>
    <xf numFmtId="2" fontId="5" fillId="0" borderId="4" xfId="0" applyNumberFormat="1" applyFont="1" applyBorder="1" applyAlignment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1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3073394495412843"/>
          <c:y val="7.8668741925070562E-2"/>
          <c:w val="0.76376146788990851"/>
          <c:h val="0.82049458825592858"/>
        </c:manualLayout>
      </c:layout>
      <c:lineChart>
        <c:grouping val="standard"/>
        <c:ser>
          <c:idx val="0"/>
          <c:order val="0"/>
          <c:tx>
            <c:v>P</c:v>
          </c:tx>
          <c:cat>
            <c:numRef>
              <c:f>'Нагрузка ежечасно'!$A$104:$A$127</c:f>
              <c:numCache>
                <c:formatCode>h:mm;@</c:formatCode>
                <c:ptCount val="24"/>
                <c:pt idx="0">
                  <c:v>40164.041666666664</c:v>
                </c:pt>
                <c:pt idx="1">
                  <c:v>40163.083333333336</c:v>
                </c:pt>
                <c:pt idx="2">
                  <c:v>40162.125</c:v>
                </c:pt>
                <c:pt idx="3">
                  <c:v>40161.166666666701</c:v>
                </c:pt>
                <c:pt idx="4">
                  <c:v>40160.208333333401</c:v>
                </c:pt>
                <c:pt idx="5">
                  <c:v>40159.25</c:v>
                </c:pt>
                <c:pt idx="6">
                  <c:v>40158.291666666701</c:v>
                </c:pt>
                <c:pt idx="7">
                  <c:v>40157.333333333401</c:v>
                </c:pt>
                <c:pt idx="8">
                  <c:v>40156.375</c:v>
                </c:pt>
                <c:pt idx="9">
                  <c:v>40155.416666666701</c:v>
                </c:pt>
                <c:pt idx="10">
                  <c:v>40154.458333333401</c:v>
                </c:pt>
                <c:pt idx="11">
                  <c:v>40153.500000000102</c:v>
                </c:pt>
                <c:pt idx="12">
                  <c:v>40152.541666666701</c:v>
                </c:pt>
                <c:pt idx="13">
                  <c:v>40151.583333333401</c:v>
                </c:pt>
                <c:pt idx="14">
                  <c:v>40150.625000000102</c:v>
                </c:pt>
                <c:pt idx="15">
                  <c:v>40149.666666666701</c:v>
                </c:pt>
                <c:pt idx="16">
                  <c:v>40148.708333333401</c:v>
                </c:pt>
                <c:pt idx="17">
                  <c:v>40147.750000000102</c:v>
                </c:pt>
                <c:pt idx="18">
                  <c:v>40146.791666666802</c:v>
                </c:pt>
                <c:pt idx="19">
                  <c:v>40145.833333333401</c:v>
                </c:pt>
                <c:pt idx="20">
                  <c:v>40144.875000000102</c:v>
                </c:pt>
                <c:pt idx="21">
                  <c:v>40143.916666666802</c:v>
                </c:pt>
                <c:pt idx="22">
                  <c:v>40142.958333333401</c:v>
                </c:pt>
                <c:pt idx="23">
                  <c:v>40142.000000000102</c:v>
                </c:pt>
              </c:numCache>
            </c:numRef>
          </c:cat>
          <c:val>
            <c:numRef>
              <c:f>'Нагрузка ежечасно'!$P$104:$P$127</c:f>
              <c:numCache>
                <c:formatCode>0.0</c:formatCode>
                <c:ptCount val="24"/>
                <c:pt idx="0">
                  <c:v>28687.279999999999</c:v>
                </c:pt>
                <c:pt idx="1">
                  <c:v>30674.400000000001</c:v>
                </c:pt>
                <c:pt idx="2">
                  <c:v>31652.840000000004</c:v>
                </c:pt>
                <c:pt idx="3">
                  <c:v>28742.799999999999</c:v>
                </c:pt>
                <c:pt idx="4">
                  <c:v>25391.239999999998</c:v>
                </c:pt>
                <c:pt idx="5">
                  <c:v>29999.360000000001</c:v>
                </c:pt>
                <c:pt idx="6">
                  <c:v>31838.720000000005</c:v>
                </c:pt>
                <c:pt idx="7">
                  <c:v>31840.68</c:v>
                </c:pt>
                <c:pt idx="8">
                  <c:v>33002.68</c:v>
                </c:pt>
                <c:pt idx="9">
                  <c:v>33287.760000000002</c:v>
                </c:pt>
                <c:pt idx="10">
                  <c:v>33079.919999999998</c:v>
                </c:pt>
                <c:pt idx="11">
                  <c:v>32841.600000000006</c:v>
                </c:pt>
                <c:pt idx="12">
                  <c:v>31655.119999999999</c:v>
                </c:pt>
                <c:pt idx="13">
                  <c:v>33152.280000000006</c:v>
                </c:pt>
                <c:pt idx="14">
                  <c:v>36557</c:v>
                </c:pt>
                <c:pt idx="15">
                  <c:v>32137.320000000007</c:v>
                </c:pt>
                <c:pt idx="16">
                  <c:v>30004.840000000004</c:v>
                </c:pt>
                <c:pt idx="17">
                  <c:v>35014.519999999997</c:v>
                </c:pt>
                <c:pt idx="18">
                  <c:v>34144.240000000005</c:v>
                </c:pt>
                <c:pt idx="19">
                  <c:v>33878.959999999999</c:v>
                </c:pt>
                <c:pt idx="20">
                  <c:v>33569.759999999995</c:v>
                </c:pt>
                <c:pt idx="21">
                  <c:v>32157.200000000001</c:v>
                </c:pt>
                <c:pt idx="22">
                  <c:v>31468.12</c:v>
                </c:pt>
                <c:pt idx="23">
                  <c:v>30580.879999999997</c:v>
                </c:pt>
              </c:numCache>
            </c:numRef>
          </c:val>
        </c:ser>
        <c:ser>
          <c:idx val="1"/>
          <c:order val="1"/>
          <c:tx>
            <c:v>Q</c:v>
          </c:tx>
          <c:cat>
            <c:numRef>
              <c:f>'Нагрузка ежечасно'!$A$104:$A$127</c:f>
              <c:numCache>
                <c:formatCode>h:mm;@</c:formatCode>
                <c:ptCount val="24"/>
                <c:pt idx="0">
                  <c:v>40164.041666666664</c:v>
                </c:pt>
                <c:pt idx="1">
                  <c:v>40163.083333333336</c:v>
                </c:pt>
                <c:pt idx="2">
                  <c:v>40162.125</c:v>
                </c:pt>
                <c:pt idx="3">
                  <c:v>40161.166666666701</c:v>
                </c:pt>
                <c:pt idx="4">
                  <c:v>40160.208333333401</c:v>
                </c:pt>
                <c:pt idx="5">
                  <c:v>40159.25</c:v>
                </c:pt>
                <c:pt idx="6">
                  <c:v>40158.291666666701</c:v>
                </c:pt>
                <c:pt idx="7">
                  <c:v>40157.333333333401</c:v>
                </c:pt>
                <c:pt idx="8">
                  <c:v>40156.375</c:v>
                </c:pt>
                <c:pt idx="9">
                  <c:v>40155.416666666701</c:v>
                </c:pt>
                <c:pt idx="10">
                  <c:v>40154.458333333401</c:v>
                </c:pt>
                <c:pt idx="11">
                  <c:v>40153.500000000102</c:v>
                </c:pt>
                <c:pt idx="12">
                  <c:v>40152.541666666701</c:v>
                </c:pt>
                <c:pt idx="13">
                  <c:v>40151.583333333401</c:v>
                </c:pt>
                <c:pt idx="14">
                  <c:v>40150.625000000102</c:v>
                </c:pt>
                <c:pt idx="15">
                  <c:v>40149.666666666701</c:v>
                </c:pt>
                <c:pt idx="16">
                  <c:v>40148.708333333401</c:v>
                </c:pt>
                <c:pt idx="17">
                  <c:v>40147.750000000102</c:v>
                </c:pt>
                <c:pt idx="18">
                  <c:v>40146.791666666802</c:v>
                </c:pt>
                <c:pt idx="19">
                  <c:v>40145.833333333401</c:v>
                </c:pt>
                <c:pt idx="20">
                  <c:v>40144.875000000102</c:v>
                </c:pt>
                <c:pt idx="21">
                  <c:v>40143.916666666802</c:v>
                </c:pt>
                <c:pt idx="22">
                  <c:v>40142.958333333401</c:v>
                </c:pt>
                <c:pt idx="23">
                  <c:v>40142.000000000102</c:v>
                </c:pt>
              </c:numCache>
            </c:numRef>
          </c:cat>
          <c:val>
            <c:numRef>
              <c:f>'Нагрузка ежечасно'!$Q$104:$Q$127</c:f>
              <c:numCache>
                <c:formatCode>0.0</c:formatCode>
                <c:ptCount val="24"/>
                <c:pt idx="0">
                  <c:v>7562.36</c:v>
                </c:pt>
                <c:pt idx="1">
                  <c:v>8000.0800000000008</c:v>
                </c:pt>
                <c:pt idx="2">
                  <c:v>8248.76</c:v>
                </c:pt>
                <c:pt idx="3">
                  <c:v>8727.16</c:v>
                </c:pt>
                <c:pt idx="4">
                  <c:v>9610.4</c:v>
                </c:pt>
                <c:pt idx="5">
                  <c:v>7631.8799999999992</c:v>
                </c:pt>
                <c:pt idx="6">
                  <c:v>8352.36</c:v>
                </c:pt>
                <c:pt idx="7">
                  <c:v>9229.8799999999992</c:v>
                </c:pt>
                <c:pt idx="8">
                  <c:v>8272.2799999999988</c:v>
                </c:pt>
                <c:pt idx="9">
                  <c:v>8653.2000000000007</c:v>
                </c:pt>
                <c:pt idx="10">
                  <c:v>8821.16</c:v>
                </c:pt>
                <c:pt idx="11">
                  <c:v>9847.16</c:v>
                </c:pt>
                <c:pt idx="12">
                  <c:v>9667.0800000000017</c:v>
                </c:pt>
                <c:pt idx="13">
                  <c:v>8559.84</c:v>
                </c:pt>
                <c:pt idx="14">
                  <c:v>9011.7200000000012</c:v>
                </c:pt>
                <c:pt idx="15">
                  <c:v>9041.4399999999987</c:v>
                </c:pt>
                <c:pt idx="16">
                  <c:v>8940.3599999999988</c:v>
                </c:pt>
                <c:pt idx="17">
                  <c:v>8052.44</c:v>
                </c:pt>
                <c:pt idx="18">
                  <c:v>8142.44</c:v>
                </c:pt>
                <c:pt idx="19">
                  <c:v>8207.32</c:v>
                </c:pt>
                <c:pt idx="20">
                  <c:v>8108.64</c:v>
                </c:pt>
                <c:pt idx="21">
                  <c:v>8133.24</c:v>
                </c:pt>
                <c:pt idx="22">
                  <c:v>8129.2800000000007</c:v>
                </c:pt>
                <c:pt idx="23">
                  <c:v>8021.04</c:v>
                </c:pt>
              </c:numCache>
            </c:numRef>
          </c:val>
        </c:ser>
        <c:dropLines/>
        <c:marker val="1"/>
        <c:axId val="75958144"/>
        <c:axId val="75968512"/>
      </c:lineChart>
      <c:catAx>
        <c:axId val="75958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Время, час</a:t>
                </a:r>
              </a:p>
            </c:rich>
          </c:tx>
          <c:layout>
            <c:manualLayout>
              <c:xMode val="edge"/>
              <c:yMode val="edge"/>
              <c:x val="0.47591743119266078"/>
              <c:y val="0.95764064689557105"/>
            </c:manualLayout>
          </c:layout>
          <c:spPr>
            <a:noFill/>
            <a:ln w="25400">
              <a:noFill/>
            </a:ln>
          </c:spPr>
        </c:title>
        <c:numFmt formatCode="h:mm;@" sourceLinked="1"/>
        <c:majorTickMark val="none"/>
        <c:tickLblPos val="nextTo"/>
        <c:crossAx val="75968512"/>
        <c:crosses val="autoZero"/>
        <c:auto val="1"/>
        <c:lblAlgn val="ctr"/>
        <c:lblOffset val="100"/>
      </c:catAx>
      <c:valAx>
        <c:axId val="75968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Мощность, кВт,</a:t>
                </a:r>
                <a:r>
                  <a:rPr lang="ru-RU" baseline="0"/>
                  <a:t> кВАр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1"/>
        <c:tickLblPos val="nextTo"/>
        <c:crossAx val="7595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692660550458762"/>
          <c:y val="0.47049959112878742"/>
          <c:w val="5.619266055045874E-2"/>
          <c:h val="6.5052998130346845E-2"/>
        </c:manualLayout>
      </c:layout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134</xdr:row>
      <xdr:rowOff>66675</xdr:rowOff>
    </xdr:from>
    <xdr:to>
      <xdr:col>13</xdr:col>
      <xdr:colOff>495300</xdr:colOff>
      <xdr:row>169</xdr:row>
      <xdr:rowOff>149679</xdr:rowOff>
    </xdr:to>
    <xdr:graphicFrame macro="">
      <xdr:nvGraphicFramePr>
        <xdr:cNvPr id="103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/&#1053;&#1072;&#1087;&#1088;&#1103;&#1078;&#1077;&#1085;&#1080;&#1077;_&#1043;&#1055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/&#1052;&#1086;&#1097;&#1085;&#1086;&#1089;&#1090;&#1100;&#1055;&#1086;&#1054;&#1073;&#1098;&#1077;&#1082;&#1090;&#1072;&#1084;_&#1063;&#1077;&#1088;&#1085;&#1086;&#1075;&#1086;&#1088;&#1089;&#1082;&#1072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ГПП В1Т-6кВ (тп1,2)</v>
          </cell>
          <cell r="E1" t="str">
            <v>ГПП В2Т-10кВ (тп1,2)</v>
          </cell>
          <cell r="H1" t="str">
            <v>ГПП В2Т-35кВ (тп1,2)</v>
          </cell>
          <cell r="K1" t="str">
            <v>ГПП В3Т-10кВ (тп1,2)</v>
          </cell>
          <cell r="N1" t="str">
            <v>ГПП В3Т-35кВ (тп1,2)</v>
          </cell>
          <cell r="Q1" t="str">
            <v>ГПП В4Т-6кВ (тп1,2)</v>
          </cell>
          <cell r="T1" t="str">
            <v>ГПП яч. ЯКНО-1 (тп14)</v>
          </cell>
          <cell r="W1" t="str">
            <v>ГПП яч. ЯКНО-3 (тп7)</v>
          </cell>
        </row>
        <row r="4">
          <cell r="B4">
            <v>3800.384</v>
          </cell>
          <cell r="C4">
            <v>3827.915</v>
          </cell>
          <cell r="D4">
            <v>3770.1179999999999</v>
          </cell>
          <cell r="E4">
            <v>6170.3159999999998</v>
          </cell>
          <cell r="F4">
            <v>6253.7290000000003</v>
          </cell>
          <cell r="G4">
            <v>6165.1130000000003</v>
          </cell>
          <cell r="H4">
            <v>21824.566999999999</v>
          </cell>
          <cell r="I4">
            <v>21829.73</v>
          </cell>
          <cell r="J4">
            <v>21863.237000000001</v>
          </cell>
          <cell r="K4">
            <v>6202.4639999999999</v>
          </cell>
          <cell r="L4">
            <v>6245.26</v>
          </cell>
          <cell r="M4">
            <v>6174.3620000000001</v>
          </cell>
          <cell r="N4">
            <v>21597.917000000001</v>
          </cell>
          <cell r="O4">
            <v>21893.583999999999</v>
          </cell>
          <cell r="P4">
            <v>21840.036</v>
          </cell>
          <cell r="Q4">
            <v>3811.1930000000002</v>
          </cell>
          <cell r="R4">
            <v>3808.0529999999999</v>
          </cell>
          <cell r="S4">
            <v>3784.0450000000001</v>
          </cell>
          <cell r="T4">
            <v>3753.8470000000002</v>
          </cell>
          <cell r="U4">
            <v>3713.518</v>
          </cell>
          <cell r="V4">
            <v>3673.0949999999998</v>
          </cell>
          <cell r="W4">
            <v>3720.2150000000001</v>
          </cell>
          <cell r="X4">
            <v>3718.0410000000002</v>
          </cell>
          <cell r="Y4">
            <v>3776.77</v>
          </cell>
        </row>
        <row r="5">
          <cell r="B5">
            <v>3813.5030000000002</v>
          </cell>
          <cell r="C5">
            <v>3820.9940000000001</v>
          </cell>
          <cell r="D5">
            <v>3807.2510000000002</v>
          </cell>
          <cell r="E5">
            <v>6219.5219999999999</v>
          </cell>
          <cell r="F5">
            <v>6271</v>
          </cell>
          <cell r="G5">
            <v>6208.3540000000003</v>
          </cell>
          <cell r="H5">
            <v>22048.536</v>
          </cell>
          <cell r="I5">
            <v>21956.455000000002</v>
          </cell>
          <cell r="J5">
            <v>21940.418000000001</v>
          </cell>
          <cell r="K5">
            <v>6263.9620000000004</v>
          </cell>
          <cell r="L5">
            <v>6286.4030000000002</v>
          </cell>
          <cell r="M5">
            <v>6230.4830000000002</v>
          </cell>
          <cell r="N5">
            <v>21831.268</v>
          </cell>
          <cell r="O5">
            <v>22041.305</v>
          </cell>
          <cell r="P5">
            <v>21960.879000000001</v>
          </cell>
          <cell r="Q5">
            <v>3809.2979999999998</v>
          </cell>
          <cell r="R5">
            <v>3828.848</v>
          </cell>
          <cell r="S5">
            <v>3782.78</v>
          </cell>
          <cell r="T5">
            <v>3797.35</v>
          </cell>
          <cell r="U5">
            <v>3733.6750000000002</v>
          </cell>
          <cell r="V5">
            <v>3711.0859999999998</v>
          </cell>
          <cell r="W5">
            <v>3736.355</v>
          </cell>
          <cell r="X5">
            <v>3761.0569999999998</v>
          </cell>
          <cell r="Y5">
            <v>3801.239</v>
          </cell>
        </row>
        <row r="6">
          <cell r="B6">
            <v>3808.24</v>
          </cell>
          <cell r="C6">
            <v>3821.99</v>
          </cell>
          <cell r="D6">
            <v>3795.7420000000002</v>
          </cell>
          <cell r="E6">
            <v>6214.37</v>
          </cell>
          <cell r="F6">
            <v>6252.16</v>
          </cell>
          <cell r="G6">
            <v>6195.4250000000002</v>
          </cell>
          <cell r="H6">
            <v>22009.847000000002</v>
          </cell>
          <cell r="I6">
            <v>21892.5</v>
          </cell>
          <cell r="J6">
            <v>21855.516</v>
          </cell>
          <cell r="K6">
            <v>6279.1760000000004</v>
          </cell>
          <cell r="L6">
            <v>6295.3530000000001</v>
          </cell>
          <cell r="M6">
            <v>6241.6469999999999</v>
          </cell>
          <cell r="N6">
            <v>21917.035</v>
          </cell>
          <cell r="O6">
            <v>22106</v>
          </cell>
          <cell r="P6">
            <v>21999.11</v>
          </cell>
          <cell r="Q6">
            <v>3814.43</v>
          </cell>
          <cell r="R6">
            <v>3822.83</v>
          </cell>
          <cell r="S6">
            <v>3784.828</v>
          </cell>
          <cell r="T6">
            <v>3785.8319999999999</v>
          </cell>
          <cell r="U6">
            <v>3717.627</v>
          </cell>
          <cell r="V6">
            <v>3704.23</v>
          </cell>
          <cell r="W6">
            <v>3748.2449999999999</v>
          </cell>
          <cell r="X6">
            <v>3771.4450000000002</v>
          </cell>
          <cell r="Y6">
            <v>3803.1410000000001</v>
          </cell>
        </row>
        <row r="7">
          <cell r="B7">
            <v>3807.1550000000002</v>
          </cell>
          <cell r="C7">
            <v>3816.3710000000001</v>
          </cell>
          <cell r="D7">
            <v>3790.6880000000001</v>
          </cell>
          <cell r="E7">
            <v>6208.0349999999999</v>
          </cell>
          <cell r="F7">
            <v>6245.9650000000001</v>
          </cell>
          <cell r="G7">
            <v>6187.7889999999998</v>
          </cell>
          <cell r="H7">
            <v>21974.187999999998</v>
          </cell>
          <cell r="I7">
            <v>21859.481</v>
          </cell>
          <cell r="J7">
            <v>21823.292000000001</v>
          </cell>
          <cell r="K7">
            <v>6255.8370000000004</v>
          </cell>
          <cell r="L7">
            <v>6270.71</v>
          </cell>
          <cell r="M7">
            <v>6218.5320000000002</v>
          </cell>
          <cell r="N7">
            <v>21836.723000000002</v>
          </cell>
          <cell r="O7">
            <v>22015.446</v>
          </cell>
          <cell r="P7">
            <v>21934.723000000002</v>
          </cell>
          <cell r="Q7">
            <v>3802.5509999999999</v>
          </cell>
          <cell r="R7">
            <v>3812.3150000000001</v>
          </cell>
          <cell r="S7">
            <v>3778.2280000000001</v>
          </cell>
          <cell r="T7">
            <v>3783.1439999999998</v>
          </cell>
          <cell r="U7">
            <v>3717.3090000000002</v>
          </cell>
          <cell r="V7">
            <v>3699.0639999999999</v>
          </cell>
          <cell r="W7">
            <v>3737.0630000000001</v>
          </cell>
          <cell r="X7">
            <v>3760.6819999999998</v>
          </cell>
          <cell r="Y7">
            <v>3795.2489999999998</v>
          </cell>
        </row>
        <row r="8">
          <cell r="B8">
            <v>3793.4859999999999</v>
          </cell>
          <cell r="C8">
            <v>3814.2979999999998</v>
          </cell>
          <cell r="D8">
            <v>3784.1550000000002</v>
          </cell>
          <cell r="E8">
            <v>6171.1170000000002</v>
          </cell>
          <cell r="F8">
            <v>6218.5550000000003</v>
          </cell>
          <cell r="G8">
            <v>6155.1760000000004</v>
          </cell>
          <cell r="H8">
            <v>21881.578000000001</v>
          </cell>
          <cell r="I8">
            <v>21802.719000000001</v>
          </cell>
          <cell r="J8">
            <v>21752.266</v>
          </cell>
          <cell r="K8">
            <v>6250.7290000000003</v>
          </cell>
          <cell r="L8">
            <v>6276.9470000000001</v>
          </cell>
          <cell r="M8">
            <v>6211.2979999999998</v>
          </cell>
          <cell r="N8">
            <v>21804.402999999998</v>
          </cell>
          <cell r="O8">
            <v>22026.89</v>
          </cell>
          <cell r="P8">
            <v>21924.228999999999</v>
          </cell>
          <cell r="Q8">
            <v>3794.6480000000001</v>
          </cell>
          <cell r="R8">
            <v>3800.9879999999998</v>
          </cell>
          <cell r="S8">
            <v>3755.3319999999999</v>
          </cell>
          <cell r="T8">
            <v>3765.5880000000002</v>
          </cell>
          <cell r="U8">
            <v>3691.36</v>
          </cell>
          <cell r="V8">
            <v>3680.636</v>
          </cell>
          <cell r="W8">
            <v>3733.0050000000001</v>
          </cell>
          <cell r="X8">
            <v>3750.174</v>
          </cell>
          <cell r="Y8">
            <v>3795.1179999999999</v>
          </cell>
        </row>
        <row r="9">
          <cell r="B9">
            <v>3776.1239999999998</v>
          </cell>
          <cell r="C9">
            <v>3786.3249999999998</v>
          </cell>
          <cell r="D9">
            <v>3760.69</v>
          </cell>
          <cell r="E9">
            <v>6139.5870000000004</v>
          </cell>
          <cell r="F9">
            <v>6183.4979999999996</v>
          </cell>
          <cell r="G9">
            <v>6138.4089999999997</v>
          </cell>
          <cell r="H9">
            <v>21777.47</v>
          </cell>
          <cell r="I9">
            <v>21663.458999999999</v>
          </cell>
          <cell r="J9">
            <v>21652.449000000001</v>
          </cell>
          <cell r="K9">
            <v>6215.0919999999996</v>
          </cell>
          <cell r="L9">
            <v>6234.6880000000001</v>
          </cell>
          <cell r="M9">
            <v>6190.6350000000002</v>
          </cell>
          <cell r="N9">
            <v>21729.737000000001</v>
          </cell>
          <cell r="O9">
            <v>21910.278999999999</v>
          </cell>
          <cell r="P9">
            <v>21844.944</v>
          </cell>
          <cell r="Q9">
            <v>3778.904</v>
          </cell>
          <cell r="R9">
            <v>3790.5650000000001</v>
          </cell>
          <cell r="S9">
            <v>3754.4520000000002</v>
          </cell>
          <cell r="T9">
            <v>3740.049</v>
          </cell>
          <cell r="U9">
            <v>3676.3910000000001</v>
          </cell>
          <cell r="V9">
            <v>3671.4090000000001</v>
          </cell>
          <cell r="W9">
            <v>3720.127</v>
          </cell>
          <cell r="X9">
            <v>3737.3409999999999</v>
          </cell>
          <cell r="Y9">
            <v>3768.5720000000001</v>
          </cell>
        </row>
        <row r="10">
          <cell r="B10">
            <v>3751.1390000000001</v>
          </cell>
          <cell r="C10">
            <v>3768.9110000000001</v>
          </cell>
          <cell r="D10">
            <v>3747.806</v>
          </cell>
          <cell r="E10">
            <v>6146.4120000000003</v>
          </cell>
          <cell r="F10">
            <v>6189.2060000000001</v>
          </cell>
          <cell r="G10">
            <v>6132.7650000000003</v>
          </cell>
          <cell r="H10">
            <v>21766.477999999999</v>
          </cell>
          <cell r="I10">
            <v>21678.956999999999</v>
          </cell>
          <cell r="J10">
            <v>21645.391</v>
          </cell>
          <cell r="K10">
            <v>6201.9939999999997</v>
          </cell>
          <cell r="L10">
            <v>6218.9939999999997</v>
          </cell>
          <cell r="M10">
            <v>6157.6390000000001</v>
          </cell>
          <cell r="N10">
            <v>21726.505000000001</v>
          </cell>
          <cell r="O10">
            <v>21937.014999999999</v>
          </cell>
          <cell r="P10">
            <v>21842.163</v>
          </cell>
          <cell r="Q10">
            <v>3756.5</v>
          </cell>
          <cell r="R10">
            <v>3771.0619999999999</v>
          </cell>
          <cell r="S10">
            <v>3726.2860000000001</v>
          </cell>
          <cell r="T10">
            <v>3748.8150000000001</v>
          </cell>
          <cell r="U10">
            <v>3679.5259999999998</v>
          </cell>
          <cell r="V10">
            <v>3670.4830000000002</v>
          </cell>
          <cell r="W10">
            <v>3706.1849999999999</v>
          </cell>
          <cell r="X10">
            <v>3728.5079999999998</v>
          </cell>
          <cell r="Y10">
            <v>3772.0479999999998</v>
          </cell>
        </row>
        <row r="11">
          <cell r="B11">
            <v>3752.7269999999999</v>
          </cell>
          <cell r="C11">
            <v>3768.6179999999999</v>
          </cell>
          <cell r="D11">
            <v>3744.89</v>
          </cell>
          <cell r="E11">
            <v>6127.5190000000002</v>
          </cell>
          <cell r="F11">
            <v>6173.7860000000001</v>
          </cell>
          <cell r="G11">
            <v>6111.7860000000001</v>
          </cell>
          <cell r="H11">
            <v>21710.12</v>
          </cell>
          <cell r="I11">
            <v>21616.092000000001</v>
          </cell>
          <cell r="J11">
            <v>21574.755000000001</v>
          </cell>
          <cell r="K11">
            <v>6217.9110000000001</v>
          </cell>
          <cell r="L11">
            <v>6230.5619999999999</v>
          </cell>
          <cell r="M11">
            <v>6170.13</v>
          </cell>
          <cell r="N11">
            <v>21662.938999999998</v>
          </cell>
          <cell r="O11">
            <v>21876.026999999998</v>
          </cell>
          <cell r="P11">
            <v>21764.438999999998</v>
          </cell>
          <cell r="Q11">
            <v>3758.0810000000001</v>
          </cell>
          <cell r="R11">
            <v>3772.6559999999999</v>
          </cell>
          <cell r="S11">
            <v>3731.9989999999998</v>
          </cell>
          <cell r="T11">
            <v>3744.0329999999999</v>
          </cell>
          <cell r="U11">
            <v>3661.1370000000002</v>
          </cell>
          <cell r="V11">
            <v>3658.14</v>
          </cell>
          <cell r="W11">
            <v>3694.0160000000001</v>
          </cell>
          <cell r="X11">
            <v>3720.1930000000002</v>
          </cell>
          <cell r="Y11">
            <v>3769.0169999999998</v>
          </cell>
        </row>
        <row r="12">
          <cell r="B12">
            <v>3750.7510000000002</v>
          </cell>
          <cell r="C12">
            <v>3767.8649999999998</v>
          </cell>
          <cell r="D12">
            <v>3733.2669999999998</v>
          </cell>
          <cell r="E12">
            <v>6114.5879999999997</v>
          </cell>
          <cell r="F12">
            <v>6160.02</v>
          </cell>
          <cell r="G12">
            <v>6097.875</v>
          </cell>
          <cell r="H12">
            <v>21671.388999999999</v>
          </cell>
          <cell r="I12">
            <v>21573.437000000002</v>
          </cell>
          <cell r="J12">
            <v>21540.754000000001</v>
          </cell>
          <cell r="K12">
            <v>6177.9579999999996</v>
          </cell>
          <cell r="L12">
            <v>6189.2719999999999</v>
          </cell>
          <cell r="M12">
            <v>6133.7860000000001</v>
          </cell>
          <cell r="N12">
            <v>21599.973000000002</v>
          </cell>
          <cell r="O12">
            <v>21804.303</v>
          </cell>
          <cell r="P12">
            <v>21706.582999999999</v>
          </cell>
          <cell r="Q12">
            <v>3760.1089999999999</v>
          </cell>
          <cell r="R12">
            <v>3759.902</v>
          </cell>
          <cell r="S12">
            <v>3728.1260000000002</v>
          </cell>
          <cell r="T12">
            <v>3727.1579999999999</v>
          </cell>
          <cell r="U12">
            <v>3652.48</v>
          </cell>
          <cell r="V12">
            <v>3640.5259999999998</v>
          </cell>
          <cell r="W12">
            <v>3687.5050000000001</v>
          </cell>
          <cell r="X12">
            <v>3711.5070000000001</v>
          </cell>
          <cell r="Y12">
            <v>3761.3220000000001</v>
          </cell>
        </row>
        <row r="13">
          <cell r="B13">
            <v>3764.9560000000001</v>
          </cell>
          <cell r="C13">
            <v>3777.0509999999999</v>
          </cell>
          <cell r="D13">
            <v>3745.6869999999999</v>
          </cell>
          <cell r="E13">
            <v>6116.799</v>
          </cell>
          <cell r="F13">
            <v>6156.2</v>
          </cell>
          <cell r="G13">
            <v>6100.12</v>
          </cell>
          <cell r="H13">
            <v>21719.433000000001</v>
          </cell>
          <cell r="I13">
            <v>21586.433000000001</v>
          </cell>
          <cell r="J13">
            <v>21559.46</v>
          </cell>
          <cell r="K13">
            <v>6198.2929999999997</v>
          </cell>
          <cell r="L13">
            <v>6204.5280000000002</v>
          </cell>
          <cell r="M13">
            <v>6156.8950000000004</v>
          </cell>
          <cell r="N13">
            <v>21675.760999999999</v>
          </cell>
          <cell r="O13">
            <v>21850.19</v>
          </cell>
          <cell r="P13">
            <v>21764.062999999998</v>
          </cell>
          <cell r="Q13">
            <v>3764.8580000000002</v>
          </cell>
          <cell r="R13">
            <v>3768.5230000000001</v>
          </cell>
          <cell r="S13">
            <v>3737.596</v>
          </cell>
          <cell r="T13">
            <v>3729.1790000000001</v>
          </cell>
          <cell r="U13">
            <v>3663.0709999999999</v>
          </cell>
          <cell r="V13">
            <v>3652.4250000000002</v>
          </cell>
          <cell r="W13">
            <v>3697.9580000000001</v>
          </cell>
          <cell r="X13">
            <v>3723.3440000000001</v>
          </cell>
          <cell r="Y13">
            <v>3763.2959999999998</v>
          </cell>
        </row>
        <row r="14">
          <cell r="B14">
            <v>3763.105</v>
          </cell>
          <cell r="C14">
            <v>3782.998</v>
          </cell>
          <cell r="D14">
            <v>3753.6210000000001</v>
          </cell>
          <cell r="E14">
            <v>6117</v>
          </cell>
          <cell r="F14">
            <v>6166.7619999999997</v>
          </cell>
          <cell r="G14">
            <v>6097.5420000000004</v>
          </cell>
          <cell r="H14">
            <v>21687.216</v>
          </cell>
          <cell r="I14">
            <v>21617.407999999999</v>
          </cell>
          <cell r="J14">
            <v>21552.936000000002</v>
          </cell>
          <cell r="K14">
            <v>6208.5550000000003</v>
          </cell>
          <cell r="L14">
            <v>6228.7110000000002</v>
          </cell>
          <cell r="M14">
            <v>6169.1329999999998</v>
          </cell>
          <cell r="N14">
            <v>21680.667000000001</v>
          </cell>
          <cell r="O14">
            <v>21902.673999999999</v>
          </cell>
          <cell r="P14">
            <v>21787.5</v>
          </cell>
          <cell r="Q14">
            <v>3766.5529999999999</v>
          </cell>
          <cell r="R14">
            <v>3775.056</v>
          </cell>
          <cell r="S14">
            <v>3735.933</v>
          </cell>
          <cell r="T14">
            <v>3744.6329999999998</v>
          </cell>
          <cell r="U14">
            <v>3661.9389999999999</v>
          </cell>
          <cell r="V14">
            <v>3651.9520000000002</v>
          </cell>
          <cell r="W14">
            <v>3703.6439999999998</v>
          </cell>
          <cell r="X14">
            <v>3728.422</v>
          </cell>
          <cell r="Y14">
            <v>3776.192</v>
          </cell>
        </row>
        <row r="15">
          <cell r="B15">
            <v>3757.598</v>
          </cell>
          <cell r="C15">
            <v>3766.8760000000002</v>
          </cell>
          <cell r="D15">
            <v>3737.5149999999999</v>
          </cell>
          <cell r="E15">
            <v>6112.0559999999996</v>
          </cell>
          <cell r="F15">
            <v>6152.1670000000004</v>
          </cell>
          <cell r="G15">
            <v>6100.05</v>
          </cell>
          <cell r="H15">
            <v>21715.621999999999</v>
          </cell>
          <cell r="I15">
            <v>21547.133999999998</v>
          </cell>
          <cell r="J15">
            <v>21562.561000000002</v>
          </cell>
          <cell r="K15">
            <v>6208.6409999999996</v>
          </cell>
          <cell r="L15">
            <v>6212.8379999999997</v>
          </cell>
          <cell r="M15">
            <v>6171.5720000000001</v>
          </cell>
          <cell r="N15">
            <v>21612.780999999999</v>
          </cell>
          <cell r="O15">
            <v>21736.598999999998</v>
          </cell>
          <cell r="P15">
            <v>21686.385999999999</v>
          </cell>
          <cell r="Q15">
            <v>3759.6</v>
          </cell>
          <cell r="R15">
            <v>3764.3380000000002</v>
          </cell>
          <cell r="S15">
            <v>3740.058</v>
          </cell>
          <cell r="T15">
            <v>3750.1019999999999</v>
          </cell>
          <cell r="U15">
            <v>3683.7190000000001</v>
          </cell>
          <cell r="V15">
            <v>3671.3629999999998</v>
          </cell>
          <cell r="W15">
            <v>3711.9569999999999</v>
          </cell>
          <cell r="X15">
            <v>3734.1329999999998</v>
          </cell>
          <cell r="Y15">
            <v>3764.8910000000001</v>
          </cell>
        </row>
        <row r="16">
          <cell r="B16">
            <v>3721.7739999999999</v>
          </cell>
          <cell r="C16">
            <v>3728.194</v>
          </cell>
          <cell r="D16">
            <v>3713.1550000000002</v>
          </cell>
          <cell r="E16">
            <v>6121</v>
          </cell>
          <cell r="F16">
            <v>6177.3249999999998</v>
          </cell>
          <cell r="G16">
            <v>6108</v>
          </cell>
          <cell r="H16">
            <v>21684.341</v>
          </cell>
          <cell r="I16">
            <v>21596.841</v>
          </cell>
          <cell r="J16">
            <v>21566.816999999999</v>
          </cell>
          <cell r="K16">
            <v>6180.259</v>
          </cell>
          <cell r="L16">
            <v>6201.259</v>
          </cell>
          <cell r="M16">
            <v>6143.47</v>
          </cell>
          <cell r="N16">
            <v>21509.358</v>
          </cell>
          <cell r="O16">
            <v>21718.927</v>
          </cell>
          <cell r="P16">
            <v>21622.784</v>
          </cell>
          <cell r="Q16">
            <v>3759.8040000000001</v>
          </cell>
          <cell r="R16">
            <v>3770.1909999999998</v>
          </cell>
          <cell r="S16">
            <v>3732.8969999999999</v>
          </cell>
          <cell r="T16">
            <v>3744.1060000000002</v>
          </cell>
          <cell r="U16">
            <v>3667.96</v>
          </cell>
          <cell r="V16">
            <v>3654.7260000000001</v>
          </cell>
          <cell r="W16">
            <v>3687.8960000000002</v>
          </cell>
          <cell r="X16">
            <v>3706.8139999999999</v>
          </cell>
          <cell r="Y16">
            <v>3757.0630000000001</v>
          </cell>
        </row>
        <row r="17">
          <cell r="B17">
            <v>3722.9349999999999</v>
          </cell>
          <cell r="C17">
            <v>3742.982</v>
          </cell>
          <cell r="D17">
            <v>3712.239</v>
          </cell>
          <cell r="E17">
            <v>6112.67</v>
          </cell>
          <cell r="F17">
            <v>6184.5479999999998</v>
          </cell>
          <cell r="G17">
            <v>6110.33</v>
          </cell>
          <cell r="H17">
            <v>21658.093000000001</v>
          </cell>
          <cell r="I17">
            <v>21587.388999999999</v>
          </cell>
          <cell r="J17">
            <v>21608.906999999999</v>
          </cell>
          <cell r="K17">
            <v>6169.5439999999999</v>
          </cell>
          <cell r="L17">
            <v>6204.5609999999997</v>
          </cell>
          <cell r="M17">
            <v>6144.6989999999996</v>
          </cell>
          <cell r="N17">
            <v>21555.102999999999</v>
          </cell>
          <cell r="O17">
            <v>21773.42</v>
          </cell>
          <cell r="P17">
            <v>21734.053</v>
          </cell>
          <cell r="Q17">
            <v>3758.3420000000001</v>
          </cell>
          <cell r="R17">
            <v>3773.277</v>
          </cell>
          <cell r="S17">
            <v>3734.819</v>
          </cell>
          <cell r="T17">
            <v>3736.0540000000001</v>
          </cell>
          <cell r="U17">
            <v>3665.933</v>
          </cell>
          <cell r="V17">
            <v>3643.058</v>
          </cell>
          <cell r="W17">
            <v>3696.056</v>
          </cell>
          <cell r="X17">
            <v>3705.1219999999998</v>
          </cell>
          <cell r="Y17">
            <v>3758.6010000000001</v>
          </cell>
        </row>
        <row r="18">
          <cell r="B18">
            <v>3772.0070000000001</v>
          </cell>
          <cell r="C18">
            <v>3781.826</v>
          </cell>
          <cell r="D18">
            <v>3761.03</v>
          </cell>
          <cell r="E18">
            <v>6130.3779999999997</v>
          </cell>
          <cell r="F18">
            <v>6183.34</v>
          </cell>
          <cell r="G18">
            <v>6117.567</v>
          </cell>
          <cell r="H18">
            <v>21725.906999999999</v>
          </cell>
          <cell r="I18">
            <v>21627.203000000001</v>
          </cell>
          <cell r="J18">
            <v>21599.906999999999</v>
          </cell>
          <cell r="K18">
            <v>6165.585</v>
          </cell>
          <cell r="L18">
            <v>6186.0510000000004</v>
          </cell>
          <cell r="M18">
            <v>6129.098</v>
          </cell>
          <cell r="N18">
            <v>21644.343000000001</v>
          </cell>
          <cell r="O18">
            <v>21857.224999999999</v>
          </cell>
          <cell r="P18">
            <v>21770.617999999999</v>
          </cell>
          <cell r="Q18">
            <v>3756.143</v>
          </cell>
          <cell r="R18">
            <v>3772.8090000000002</v>
          </cell>
          <cell r="S18">
            <v>3731.7710000000002</v>
          </cell>
          <cell r="T18">
            <v>3756.998</v>
          </cell>
          <cell r="U18">
            <v>3678.52</v>
          </cell>
          <cell r="V18">
            <v>3662.3229999999999</v>
          </cell>
          <cell r="W18">
            <v>3689.3690000000001</v>
          </cell>
          <cell r="X18">
            <v>3710.326</v>
          </cell>
          <cell r="Y18">
            <v>3754.6329999999998</v>
          </cell>
        </row>
        <row r="19">
          <cell r="B19">
            <v>3760.8069999999998</v>
          </cell>
          <cell r="C19">
            <v>3772.3580000000002</v>
          </cell>
          <cell r="D19">
            <v>3750.7809999999999</v>
          </cell>
          <cell r="E19">
            <v>6116.5450000000001</v>
          </cell>
          <cell r="F19">
            <v>6165.3090000000002</v>
          </cell>
          <cell r="G19">
            <v>6105.3090000000002</v>
          </cell>
          <cell r="H19">
            <v>21613.263999999999</v>
          </cell>
          <cell r="I19">
            <v>21512.865000000002</v>
          </cell>
          <cell r="J19">
            <v>21501.077000000001</v>
          </cell>
          <cell r="K19">
            <v>6178.8969999999999</v>
          </cell>
          <cell r="L19">
            <v>6204.7439999999997</v>
          </cell>
          <cell r="M19">
            <v>6147.0829999999996</v>
          </cell>
          <cell r="N19">
            <v>21567.481</v>
          </cell>
          <cell r="O19">
            <v>21762.912</v>
          </cell>
          <cell r="P19">
            <v>21691.364000000001</v>
          </cell>
          <cell r="Q19">
            <v>3747.6390000000001</v>
          </cell>
          <cell r="R19">
            <v>3767.7919999999999</v>
          </cell>
          <cell r="S19">
            <v>3726.835</v>
          </cell>
          <cell r="T19">
            <v>3728.01</v>
          </cell>
          <cell r="U19">
            <v>3659.3420000000001</v>
          </cell>
          <cell r="V19">
            <v>3642.453</v>
          </cell>
          <cell r="W19">
            <v>3693.8960000000002</v>
          </cell>
          <cell r="X19">
            <v>3716.6860000000001</v>
          </cell>
          <cell r="Y19">
            <v>3761.7130000000002</v>
          </cell>
        </row>
        <row r="20">
          <cell r="B20">
            <v>3761.3890000000001</v>
          </cell>
          <cell r="C20">
            <v>3778.1770000000001</v>
          </cell>
          <cell r="D20">
            <v>3749.9209999999998</v>
          </cell>
          <cell r="E20">
            <v>6100.732</v>
          </cell>
          <cell r="F20">
            <v>6140.9489999999996</v>
          </cell>
          <cell r="G20">
            <v>6085.4650000000001</v>
          </cell>
          <cell r="H20">
            <v>21633.5</v>
          </cell>
          <cell r="I20">
            <v>21535.321</v>
          </cell>
          <cell r="J20">
            <v>21508.75</v>
          </cell>
          <cell r="K20">
            <v>6185.19</v>
          </cell>
          <cell r="L20">
            <v>6204.2420000000002</v>
          </cell>
          <cell r="M20">
            <v>6148.7259999999997</v>
          </cell>
          <cell r="N20">
            <v>21589.518</v>
          </cell>
          <cell r="O20">
            <v>21783.647000000001</v>
          </cell>
          <cell r="P20">
            <v>21711.357</v>
          </cell>
          <cell r="Q20">
            <v>3751.3919999999998</v>
          </cell>
          <cell r="R20">
            <v>3763.7370000000001</v>
          </cell>
          <cell r="S20">
            <v>3723.7919999999999</v>
          </cell>
          <cell r="T20">
            <v>3725.9549999999999</v>
          </cell>
          <cell r="U20">
            <v>3650.3330000000001</v>
          </cell>
          <cell r="V20">
            <v>3643.9389999999999</v>
          </cell>
          <cell r="W20">
            <v>3695.2739999999999</v>
          </cell>
          <cell r="X20">
            <v>3717.02</v>
          </cell>
          <cell r="Y20">
            <v>3758.1680000000001</v>
          </cell>
        </row>
        <row r="21">
          <cell r="B21">
            <v>3762.3</v>
          </cell>
          <cell r="C21">
            <v>3771.7359999999999</v>
          </cell>
          <cell r="D21">
            <v>3756.3820000000001</v>
          </cell>
          <cell r="E21">
            <v>6118.4830000000002</v>
          </cell>
          <cell r="F21">
            <v>6160.5460000000003</v>
          </cell>
          <cell r="G21">
            <v>6101.5039999999999</v>
          </cell>
          <cell r="H21">
            <v>21659.455000000002</v>
          </cell>
          <cell r="I21">
            <v>21582.091</v>
          </cell>
          <cell r="J21">
            <v>21540.374</v>
          </cell>
          <cell r="K21">
            <v>6165.3360000000002</v>
          </cell>
          <cell r="L21">
            <v>6193.9610000000002</v>
          </cell>
          <cell r="M21">
            <v>6131.2780000000002</v>
          </cell>
          <cell r="N21">
            <v>21510.334999999999</v>
          </cell>
          <cell r="O21">
            <v>21730.65</v>
          </cell>
          <cell r="P21">
            <v>21650.226999999999</v>
          </cell>
          <cell r="Q21">
            <v>3743.2060000000001</v>
          </cell>
          <cell r="R21">
            <v>3770.6880000000001</v>
          </cell>
          <cell r="S21">
            <v>3725.1350000000002</v>
          </cell>
          <cell r="T21">
            <v>3736.8679999999999</v>
          </cell>
          <cell r="U21">
            <v>3666.3890000000001</v>
          </cell>
          <cell r="V21">
            <v>3649.57</v>
          </cell>
          <cell r="W21">
            <v>3691.5250000000001</v>
          </cell>
          <cell r="X21">
            <v>3705.268</v>
          </cell>
          <cell r="Y21">
            <v>3752.6410000000001</v>
          </cell>
        </row>
        <row r="22">
          <cell r="B22">
            <v>3767.4119999999998</v>
          </cell>
          <cell r="C22">
            <v>3779.6210000000001</v>
          </cell>
          <cell r="D22">
            <v>3749.598</v>
          </cell>
          <cell r="E22">
            <v>6137.0860000000002</v>
          </cell>
          <cell r="F22">
            <v>6180.1289999999999</v>
          </cell>
          <cell r="G22">
            <v>6123.6949999999997</v>
          </cell>
          <cell r="H22">
            <v>21752.874</v>
          </cell>
          <cell r="I22">
            <v>21642.15</v>
          </cell>
          <cell r="J22">
            <v>21622.427</v>
          </cell>
          <cell r="K22">
            <v>6183.9589999999998</v>
          </cell>
          <cell r="L22">
            <v>6203.3159999999998</v>
          </cell>
          <cell r="M22">
            <v>6147.2879999999996</v>
          </cell>
          <cell r="N22">
            <v>21575.227999999999</v>
          </cell>
          <cell r="O22">
            <v>21747.221000000001</v>
          </cell>
          <cell r="P22">
            <v>21690.727999999999</v>
          </cell>
          <cell r="Q22">
            <v>3753.9609999999998</v>
          </cell>
          <cell r="R22">
            <v>3765.8449999999998</v>
          </cell>
          <cell r="S22">
            <v>3733.0790000000002</v>
          </cell>
          <cell r="T22">
            <v>3742.87</v>
          </cell>
          <cell r="U22">
            <v>3670.0309999999999</v>
          </cell>
          <cell r="V22">
            <v>3652.2510000000002</v>
          </cell>
          <cell r="W22">
            <v>3702.2530000000002</v>
          </cell>
          <cell r="X22">
            <v>3723.3510000000001</v>
          </cell>
          <cell r="Y22">
            <v>3769.902</v>
          </cell>
        </row>
        <row r="23">
          <cell r="B23">
            <v>3770.7809999999999</v>
          </cell>
          <cell r="C23">
            <v>3785.7049999999999</v>
          </cell>
          <cell r="D23">
            <v>3760.5140000000001</v>
          </cell>
          <cell r="E23">
            <v>6119.9269999999997</v>
          </cell>
          <cell r="F23">
            <v>6186.0540000000001</v>
          </cell>
          <cell r="G23">
            <v>6118.6719999999996</v>
          </cell>
          <cell r="H23">
            <v>21662</v>
          </cell>
          <cell r="I23">
            <v>21613.5</v>
          </cell>
          <cell r="J23">
            <v>21647</v>
          </cell>
          <cell r="K23">
            <v>6197.0940000000001</v>
          </cell>
          <cell r="L23">
            <v>6232.9790000000003</v>
          </cell>
          <cell r="M23">
            <v>6173.7640000000001</v>
          </cell>
          <cell r="N23">
            <v>21598.913</v>
          </cell>
          <cell r="O23">
            <v>21834.179</v>
          </cell>
          <cell r="P23">
            <v>21813.883999999998</v>
          </cell>
          <cell r="Q23">
            <v>3755.6039999999998</v>
          </cell>
          <cell r="R23">
            <v>3781.45</v>
          </cell>
          <cell r="S23">
            <v>3737.8539999999998</v>
          </cell>
          <cell r="T23">
            <v>3746.3220000000001</v>
          </cell>
          <cell r="U23">
            <v>3672.1840000000002</v>
          </cell>
          <cell r="V23">
            <v>3656.5279999999998</v>
          </cell>
          <cell r="W23">
            <v>3701.1669999999999</v>
          </cell>
          <cell r="X23">
            <v>3717.6370000000002</v>
          </cell>
          <cell r="Y23">
            <v>3768.0160000000001</v>
          </cell>
        </row>
        <row r="24">
          <cell r="B24">
            <v>3780.1469999999999</v>
          </cell>
          <cell r="C24">
            <v>3786.23</v>
          </cell>
          <cell r="D24">
            <v>3770.4209999999998</v>
          </cell>
          <cell r="E24">
            <v>6132.2560000000003</v>
          </cell>
          <cell r="F24">
            <v>6177.5469999999996</v>
          </cell>
          <cell r="G24">
            <v>6121.8029999999999</v>
          </cell>
          <cell r="H24">
            <v>21774.850999999999</v>
          </cell>
          <cell r="I24">
            <v>21677.510999999999</v>
          </cell>
          <cell r="J24">
            <v>21665.137999999999</v>
          </cell>
          <cell r="K24">
            <v>6213.8310000000001</v>
          </cell>
          <cell r="L24">
            <v>6235.2160000000003</v>
          </cell>
          <cell r="M24">
            <v>6182.4459999999999</v>
          </cell>
          <cell r="N24">
            <v>21697.874</v>
          </cell>
          <cell r="O24">
            <v>21892.437999999998</v>
          </cell>
          <cell r="P24">
            <v>21827.25</v>
          </cell>
          <cell r="Q24">
            <v>3766.3809999999999</v>
          </cell>
          <cell r="R24">
            <v>3785.2869999999998</v>
          </cell>
          <cell r="S24">
            <v>3747.181</v>
          </cell>
          <cell r="T24">
            <v>3750.6909999999998</v>
          </cell>
          <cell r="U24">
            <v>3683.8209999999999</v>
          </cell>
          <cell r="V24">
            <v>3666.9690000000001</v>
          </cell>
          <cell r="W24">
            <v>3705.9989999999998</v>
          </cell>
          <cell r="X24">
            <v>3725.6379999999999</v>
          </cell>
          <cell r="Y24">
            <v>3770.277</v>
          </cell>
        </row>
        <row r="25">
          <cell r="B25">
            <v>3783.61</v>
          </cell>
          <cell r="C25">
            <v>3792.01</v>
          </cell>
          <cell r="D25">
            <v>3768.0479999999998</v>
          </cell>
          <cell r="E25">
            <v>6148.2780000000002</v>
          </cell>
          <cell r="F25">
            <v>6199.9589999999998</v>
          </cell>
          <cell r="G25">
            <v>6139.1580000000004</v>
          </cell>
          <cell r="H25">
            <v>21772.332999999999</v>
          </cell>
          <cell r="I25">
            <v>21697.667000000001</v>
          </cell>
          <cell r="J25">
            <v>21680.556</v>
          </cell>
          <cell r="K25">
            <v>6230.8540000000003</v>
          </cell>
          <cell r="L25">
            <v>6255.8159999999998</v>
          </cell>
          <cell r="M25">
            <v>6198.5990000000002</v>
          </cell>
          <cell r="N25">
            <v>21785.705999999998</v>
          </cell>
          <cell r="O25">
            <v>21993.194</v>
          </cell>
          <cell r="P25">
            <v>21928.041000000001</v>
          </cell>
          <cell r="Q25">
            <v>3770.7629999999999</v>
          </cell>
          <cell r="R25">
            <v>3795.377</v>
          </cell>
          <cell r="S25">
            <v>3752.3719999999998</v>
          </cell>
          <cell r="T25">
            <v>3752.0940000000001</v>
          </cell>
          <cell r="U25">
            <v>3689.1489999999999</v>
          </cell>
          <cell r="V25">
            <v>3678.3879999999999</v>
          </cell>
          <cell r="W25">
            <v>3715.116</v>
          </cell>
          <cell r="X25">
            <v>3742.01</v>
          </cell>
          <cell r="Y25">
            <v>3786.4470000000001</v>
          </cell>
        </row>
        <row r="26">
          <cell r="B26">
            <v>3788.5770000000002</v>
          </cell>
          <cell r="C26">
            <v>3799.239</v>
          </cell>
          <cell r="D26">
            <v>3777.6790000000001</v>
          </cell>
          <cell r="E26">
            <v>6154.8059999999996</v>
          </cell>
          <cell r="F26">
            <v>6198.7169999999996</v>
          </cell>
          <cell r="G26">
            <v>6144.8059999999996</v>
          </cell>
          <cell r="H26">
            <v>21853.617999999999</v>
          </cell>
          <cell r="I26">
            <v>21750.440999999999</v>
          </cell>
          <cell r="J26">
            <v>21732.028999999999</v>
          </cell>
          <cell r="K26">
            <v>6240.1719999999996</v>
          </cell>
          <cell r="L26">
            <v>6254.9880000000003</v>
          </cell>
          <cell r="M26">
            <v>6203.31</v>
          </cell>
          <cell r="N26">
            <v>21802.649000000001</v>
          </cell>
          <cell r="O26">
            <v>21996.855</v>
          </cell>
          <cell r="P26">
            <v>21917.207999999999</v>
          </cell>
          <cell r="Q26">
            <v>3787.22</v>
          </cell>
          <cell r="R26">
            <v>3797.3470000000002</v>
          </cell>
          <cell r="S26">
            <v>3764.9670000000001</v>
          </cell>
          <cell r="T26">
            <v>3755.1640000000002</v>
          </cell>
          <cell r="U26">
            <v>3686.57</v>
          </cell>
          <cell r="V26">
            <v>3671.4780000000001</v>
          </cell>
          <cell r="W26">
            <v>3719.43</v>
          </cell>
          <cell r="X26">
            <v>3744.0459999999998</v>
          </cell>
          <cell r="Y26">
            <v>3781.4319999999998</v>
          </cell>
        </row>
        <row r="27">
          <cell r="B27">
            <v>3803.924</v>
          </cell>
          <cell r="C27">
            <v>3815.4969999999998</v>
          </cell>
          <cell r="D27">
            <v>3796.069</v>
          </cell>
          <cell r="E27">
            <v>6172.9279999999999</v>
          </cell>
          <cell r="F27">
            <v>6211.4309999999996</v>
          </cell>
          <cell r="G27">
            <v>6161.4290000000001</v>
          </cell>
          <cell r="H27">
            <v>21885.148000000001</v>
          </cell>
          <cell r="I27">
            <v>21770.704000000002</v>
          </cell>
          <cell r="J27">
            <v>21750.616000000002</v>
          </cell>
          <cell r="K27">
            <v>6242.2650000000003</v>
          </cell>
          <cell r="L27">
            <v>6258.866</v>
          </cell>
          <cell r="M27">
            <v>6207.4459999999999</v>
          </cell>
          <cell r="N27">
            <v>21843.513999999999</v>
          </cell>
          <cell r="O27">
            <v>22019.042000000001</v>
          </cell>
          <cell r="P27">
            <v>21944.912</v>
          </cell>
          <cell r="Q27">
            <v>3794.4059999999999</v>
          </cell>
          <cell r="R27">
            <v>3801.7640000000001</v>
          </cell>
          <cell r="S27">
            <v>3772.0790000000002</v>
          </cell>
          <cell r="T27">
            <v>3764.2449999999999</v>
          </cell>
          <cell r="U27">
            <v>3703.5120000000002</v>
          </cell>
          <cell r="V27">
            <v>3688.4070000000002</v>
          </cell>
          <cell r="W27">
            <v>3735.4319999999998</v>
          </cell>
          <cell r="X27">
            <v>3762.2130000000002</v>
          </cell>
          <cell r="Y27">
            <v>3797.28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41626</v>
          </cell>
        </row>
        <row r="7">
          <cell r="O7" t="str">
            <v>ГПП Яч. 1008 (тп19)</v>
          </cell>
          <cell r="Q7" t="str">
            <v>ГПП Яч. 1009 (тп18)</v>
          </cell>
          <cell r="S7" t="str">
            <v>ГПП Яч. 1014 (тп17)</v>
          </cell>
          <cell r="U7" t="str">
            <v>ГПП Яч. 1017 (тп16)</v>
          </cell>
          <cell r="W7" t="str">
            <v>ГПП Яч. 1018 (тп15)</v>
          </cell>
          <cell r="Y7" t="str">
            <v>ГПП Яч. 1021 (тп12)</v>
          </cell>
          <cell r="AA7" t="str">
            <v>ГПП Яч. 1022 (тп11)</v>
          </cell>
          <cell r="AC7" t="str">
            <v>ГПП Яч. 1023 (тп10)</v>
          </cell>
          <cell r="AE7" t="str">
            <v>ГПП Яч. 1025 (тп9)</v>
          </cell>
          <cell r="AG7" t="str">
            <v>ГПП Яч. 1026 (тп8)</v>
          </cell>
          <cell r="AI7" t="str">
            <v>ГПП Яч. 1029 (тп13)</v>
          </cell>
          <cell r="AK7" t="str">
            <v>ГПП Яч. 3501</v>
          </cell>
          <cell r="AM7" t="str">
            <v>ГПП Яч. 3502 (тп20)</v>
          </cell>
          <cell r="AO7" t="str">
            <v>ГПП Яч. 3503</v>
          </cell>
          <cell r="AQ7" t="str">
            <v>ГПП Яч. 601 (тп6)</v>
          </cell>
          <cell r="AS7" t="str">
            <v>ГПП Яч. 602 (тп5)</v>
          </cell>
          <cell r="AU7" t="str">
            <v>ГПП Яч. 607</v>
          </cell>
          <cell r="AW7" t="str">
            <v>ГПП Яч. 609</v>
          </cell>
          <cell r="AY7" t="str">
            <v>ГПП Яч. 611</v>
          </cell>
          <cell r="BA7" t="str">
            <v>ГПП Яч. 617 (тп4)</v>
          </cell>
          <cell r="BC7" t="str">
            <v>ГПП Яч. 620 (тп3)</v>
          </cell>
          <cell r="BE7" t="str">
            <v>ГПП яч. ЯКНО-1 (тп14)</v>
          </cell>
          <cell r="BG7" t="str">
            <v>ГПП яч. ЯКНО-3 (тп7)</v>
          </cell>
        </row>
        <row r="10">
          <cell r="C10">
            <v>843</v>
          </cell>
          <cell r="D10">
            <v>489.6</v>
          </cell>
          <cell r="E10">
            <v>1681.5</v>
          </cell>
          <cell r="F10">
            <v>797</v>
          </cell>
          <cell r="G10">
            <v>10931.55</v>
          </cell>
          <cell r="H10">
            <v>4215.75</v>
          </cell>
          <cell r="I10">
            <v>2708</v>
          </cell>
          <cell r="J10">
            <v>938.5</v>
          </cell>
          <cell r="K10">
            <v>10672.2</v>
          </cell>
          <cell r="L10">
            <v>486.15</v>
          </cell>
          <cell r="M10">
            <v>1878.3</v>
          </cell>
          <cell r="N10">
            <v>690.3</v>
          </cell>
          <cell r="O10">
            <v>0</v>
          </cell>
          <cell r="P10">
            <v>0</v>
          </cell>
          <cell r="Q10">
            <v>257.2</v>
          </cell>
          <cell r="R10">
            <v>87.800000000000011</v>
          </cell>
          <cell r="S10">
            <v>504.8</v>
          </cell>
          <cell r="T10">
            <v>372</v>
          </cell>
          <cell r="U10">
            <v>149.4</v>
          </cell>
          <cell r="V10">
            <v>50.8</v>
          </cell>
          <cell r="W10">
            <v>595.20000000000005</v>
          </cell>
          <cell r="X10">
            <v>142.4</v>
          </cell>
          <cell r="Y10">
            <v>1166.4000000000001</v>
          </cell>
          <cell r="Z10">
            <v>464.4</v>
          </cell>
          <cell r="AA10">
            <v>0</v>
          </cell>
          <cell r="AB10">
            <v>0</v>
          </cell>
          <cell r="AC10">
            <v>102</v>
          </cell>
          <cell r="AD10">
            <v>74.599999999999994</v>
          </cell>
          <cell r="AE10">
            <v>206.4</v>
          </cell>
          <cell r="AF10">
            <v>117.6</v>
          </cell>
          <cell r="AG10">
            <v>182.39999999999998</v>
          </cell>
          <cell r="AH10">
            <v>139.19999999999999</v>
          </cell>
          <cell r="AI10">
            <v>435.20000000000005</v>
          </cell>
          <cell r="AJ10">
            <v>250</v>
          </cell>
          <cell r="AK10">
            <v>10558.8</v>
          </cell>
          <cell r="AL10">
            <v>399</v>
          </cell>
          <cell r="AM10">
            <v>4086.6</v>
          </cell>
          <cell r="AN10">
            <v>2188.1999999999998</v>
          </cell>
          <cell r="AO10">
            <v>6930</v>
          </cell>
          <cell r="AP10">
            <v>1974</v>
          </cell>
          <cell r="AQ10">
            <v>0</v>
          </cell>
          <cell r="AR10">
            <v>0</v>
          </cell>
          <cell r="AS10">
            <v>473.03999999999996</v>
          </cell>
          <cell r="AT10">
            <v>290.88</v>
          </cell>
          <cell r="AU10">
            <v>40.32</v>
          </cell>
          <cell r="AV10">
            <v>16.32</v>
          </cell>
          <cell r="AW10">
            <v>326.88</v>
          </cell>
          <cell r="AX10">
            <v>180.72</v>
          </cell>
          <cell r="AY10">
            <v>52.08</v>
          </cell>
          <cell r="AZ10">
            <v>14.760000000000002</v>
          </cell>
          <cell r="BA10">
            <v>841.68000000000006</v>
          </cell>
          <cell r="BB10">
            <v>315.36</v>
          </cell>
          <cell r="BC10">
            <v>986.88</v>
          </cell>
          <cell r="BD10">
            <v>361.92</v>
          </cell>
          <cell r="BE10">
            <v>172.8</v>
          </cell>
          <cell r="BF10">
            <v>122.4</v>
          </cell>
          <cell r="BG10">
            <v>619.20000000000005</v>
          </cell>
          <cell r="BH10">
            <v>0</v>
          </cell>
        </row>
        <row r="11">
          <cell r="C11">
            <v>876.59999999999991</v>
          </cell>
          <cell r="D11">
            <v>501.29999999999995</v>
          </cell>
          <cell r="E11">
            <v>1651</v>
          </cell>
          <cell r="F11">
            <v>793</v>
          </cell>
          <cell r="G11">
            <v>12154.8</v>
          </cell>
          <cell r="H11">
            <v>4658.8500000000004</v>
          </cell>
          <cell r="I11">
            <v>2811</v>
          </cell>
          <cell r="J11">
            <v>934.5</v>
          </cell>
          <cell r="K11">
            <v>11221.349999999999</v>
          </cell>
          <cell r="L11">
            <v>494.55</v>
          </cell>
          <cell r="M11">
            <v>1978.65</v>
          </cell>
          <cell r="N11">
            <v>685.35</v>
          </cell>
          <cell r="O11">
            <v>0</v>
          </cell>
          <cell r="P11">
            <v>0</v>
          </cell>
          <cell r="Q11">
            <v>194.2</v>
          </cell>
          <cell r="R11">
            <v>77</v>
          </cell>
          <cell r="S11">
            <v>509.6</v>
          </cell>
          <cell r="T11">
            <v>380</v>
          </cell>
          <cell r="U11">
            <v>151</v>
          </cell>
          <cell r="V11">
            <v>51.400000000000006</v>
          </cell>
          <cell r="W11">
            <v>620.79999999999995</v>
          </cell>
          <cell r="X11">
            <v>140.80000000000001</v>
          </cell>
          <cell r="Y11">
            <v>1244.4000000000001</v>
          </cell>
          <cell r="Z11">
            <v>465.6</v>
          </cell>
          <cell r="AA11">
            <v>0</v>
          </cell>
          <cell r="AB11">
            <v>0</v>
          </cell>
          <cell r="AC11">
            <v>91</v>
          </cell>
          <cell r="AD11">
            <v>74.2</v>
          </cell>
          <cell r="AE11">
            <v>222</v>
          </cell>
          <cell r="AF11">
            <v>118.8</v>
          </cell>
          <cell r="AG11">
            <v>183.60000000000002</v>
          </cell>
          <cell r="AH11">
            <v>138.80000000000001</v>
          </cell>
          <cell r="AI11">
            <v>456</v>
          </cell>
          <cell r="AJ11">
            <v>250</v>
          </cell>
          <cell r="AK11">
            <v>11104.8</v>
          </cell>
          <cell r="AL11">
            <v>394.8</v>
          </cell>
          <cell r="AM11">
            <v>4200</v>
          </cell>
          <cell r="AN11">
            <v>2150.4</v>
          </cell>
          <cell r="AO11">
            <v>8051.4000000000005</v>
          </cell>
          <cell r="AP11">
            <v>2448.6000000000004</v>
          </cell>
          <cell r="AQ11">
            <v>0</v>
          </cell>
          <cell r="AR11">
            <v>0</v>
          </cell>
          <cell r="AS11">
            <v>496.8</v>
          </cell>
          <cell r="AT11">
            <v>288.72000000000003</v>
          </cell>
          <cell r="AU11">
            <v>40.56</v>
          </cell>
          <cell r="AV11">
            <v>16.32</v>
          </cell>
          <cell r="AW11">
            <v>336.24</v>
          </cell>
          <cell r="AX11">
            <v>195.12</v>
          </cell>
          <cell r="AY11">
            <v>52.2</v>
          </cell>
          <cell r="AZ11">
            <v>14.760000000000002</v>
          </cell>
          <cell r="BA11">
            <v>900</v>
          </cell>
          <cell r="BB11">
            <v>314.64</v>
          </cell>
          <cell r="BC11">
            <v>1028.1600000000001</v>
          </cell>
          <cell r="BD11">
            <v>358.08</v>
          </cell>
          <cell r="BE11">
            <v>172.8</v>
          </cell>
          <cell r="BF11">
            <v>122.04</v>
          </cell>
          <cell r="BG11">
            <v>618.84</v>
          </cell>
          <cell r="BH11">
            <v>0</v>
          </cell>
        </row>
        <row r="12">
          <cell r="C12">
            <v>1050</v>
          </cell>
          <cell r="D12">
            <v>492.9</v>
          </cell>
          <cell r="E12">
            <v>1667</v>
          </cell>
          <cell r="F12">
            <v>772.5</v>
          </cell>
          <cell r="G12">
            <v>12373.2</v>
          </cell>
          <cell r="H12">
            <v>4694.5499999999993</v>
          </cell>
          <cell r="I12">
            <v>3193</v>
          </cell>
          <cell r="J12">
            <v>936.5</v>
          </cell>
          <cell r="K12">
            <v>10956.75</v>
          </cell>
          <cell r="L12">
            <v>743.4</v>
          </cell>
          <cell r="M12">
            <v>2425.9499999999998</v>
          </cell>
          <cell r="N12">
            <v>682.2</v>
          </cell>
          <cell r="O12">
            <v>0</v>
          </cell>
          <cell r="P12">
            <v>0</v>
          </cell>
          <cell r="Q12">
            <v>137</v>
          </cell>
          <cell r="R12">
            <v>66.199999999999989</v>
          </cell>
          <cell r="S12">
            <v>500.4</v>
          </cell>
          <cell r="T12">
            <v>368.8</v>
          </cell>
          <cell r="U12">
            <v>154.60000000000002</v>
          </cell>
          <cell r="V12">
            <v>50.599999999999994</v>
          </cell>
          <cell r="W12">
            <v>676.8</v>
          </cell>
          <cell r="X12">
            <v>144</v>
          </cell>
          <cell r="Y12">
            <v>1488</v>
          </cell>
          <cell r="Z12">
            <v>472.8</v>
          </cell>
          <cell r="AA12">
            <v>0</v>
          </cell>
          <cell r="AB12">
            <v>0</v>
          </cell>
          <cell r="AC12">
            <v>99.4</v>
          </cell>
          <cell r="AD12">
            <v>73</v>
          </cell>
          <cell r="AE12">
            <v>246</v>
          </cell>
          <cell r="AF12">
            <v>120</v>
          </cell>
          <cell r="AG12">
            <v>187.2</v>
          </cell>
          <cell r="AH12">
            <v>140.4</v>
          </cell>
          <cell r="AI12">
            <v>558.4</v>
          </cell>
          <cell r="AJ12">
            <v>249.2</v>
          </cell>
          <cell r="AK12">
            <v>10844.4</v>
          </cell>
          <cell r="AL12">
            <v>634.20000000000005</v>
          </cell>
          <cell r="AM12">
            <v>4628.3999999999996</v>
          </cell>
          <cell r="AN12">
            <v>2188.1999999999998</v>
          </cell>
          <cell r="AO12">
            <v>7841.4</v>
          </cell>
          <cell r="AP12">
            <v>2444.4</v>
          </cell>
          <cell r="AQ12">
            <v>0</v>
          </cell>
          <cell r="AR12">
            <v>0</v>
          </cell>
          <cell r="AS12">
            <v>600.48</v>
          </cell>
          <cell r="AT12">
            <v>287.27999999999997</v>
          </cell>
          <cell r="AU12">
            <v>40.44</v>
          </cell>
          <cell r="AV12">
            <v>16.079999999999998</v>
          </cell>
          <cell r="AW12">
            <v>405.36</v>
          </cell>
          <cell r="AX12">
            <v>187.92000000000002</v>
          </cell>
          <cell r="AY12">
            <v>52.2</v>
          </cell>
          <cell r="AZ12">
            <v>14.52</v>
          </cell>
          <cell r="BA12">
            <v>1140.48</v>
          </cell>
          <cell r="BB12">
            <v>310.32000000000005</v>
          </cell>
          <cell r="BC12">
            <v>1236.48</v>
          </cell>
          <cell r="BD12">
            <v>360.96000000000004</v>
          </cell>
          <cell r="BE12">
            <v>195.12</v>
          </cell>
          <cell r="BF12">
            <v>119.88</v>
          </cell>
          <cell r="BG12">
            <v>620.28</v>
          </cell>
          <cell r="BH12">
            <v>0</v>
          </cell>
        </row>
        <row r="13">
          <cell r="C13">
            <v>1320.9</v>
          </cell>
          <cell r="D13">
            <v>522.9</v>
          </cell>
          <cell r="E13">
            <v>1720</v>
          </cell>
          <cell r="F13">
            <v>769.5</v>
          </cell>
          <cell r="G13">
            <v>11538.45</v>
          </cell>
          <cell r="H13">
            <v>5387.5499999999993</v>
          </cell>
          <cell r="I13">
            <v>3491</v>
          </cell>
          <cell r="J13">
            <v>951</v>
          </cell>
          <cell r="K13">
            <v>7753.2</v>
          </cell>
          <cell r="L13">
            <v>382.2</v>
          </cell>
          <cell r="M13">
            <v>2906.1</v>
          </cell>
          <cell r="N13">
            <v>712.8</v>
          </cell>
          <cell r="O13">
            <v>0</v>
          </cell>
          <cell r="P13">
            <v>0</v>
          </cell>
          <cell r="Q13">
            <v>140</v>
          </cell>
          <cell r="R13">
            <v>66.599999999999994</v>
          </cell>
          <cell r="S13">
            <v>502.4</v>
          </cell>
          <cell r="T13">
            <v>365.20000000000005</v>
          </cell>
          <cell r="U13">
            <v>162.6</v>
          </cell>
          <cell r="V13">
            <v>53</v>
          </cell>
          <cell r="W13">
            <v>688</v>
          </cell>
          <cell r="X13">
            <v>145.6</v>
          </cell>
          <cell r="Y13">
            <v>1694.4</v>
          </cell>
          <cell r="Z13">
            <v>480</v>
          </cell>
          <cell r="AA13">
            <v>0</v>
          </cell>
          <cell r="AB13">
            <v>0</v>
          </cell>
          <cell r="AC13">
            <v>98.6</v>
          </cell>
          <cell r="AD13">
            <v>74</v>
          </cell>
          <cell r="AE13">
            <v>260.39999999999998</v>
          </cell>
          <cell r="AF13">
            <v>123.6</v>
          </cell>
          <cell r="AG13">
            <v>184.4</v>
          </cell>
          <cell r="AH13">
            <v>141.60000000000002</v>
          </cell>
          <cell r="AI13">
            <v>640</v>
          </cell>
          <cell r="AJ13">
            <v>259.60000000000002</v>
          </cell>
          <cell r="AK13">
            <v>7665</v>
          </cell>
          <cell r="AL13">
            <v>315</v>
          </cell>
          <cell r="AM13">
            <v>5056.8</v>
          </cell>
          <cell r="AN13">
            <v>2192.4</v>
          </cell>
          <cell r="AO13">
            <v>6577.2000000000007</v>
          </cell>
          <cell r="AP13">
            <v>3154.2</v>
          </cell>
          <cell r="AQ13">
            <v>0</v>
          </cell>
          <cell r="AR13">
            <v>0</v>
          </cell>
          <cell r="AS13">
            <v>802.8</v>
          </cell>
          <cell r="AT13">
            <v>303.12</v>
          </cell>
          <cell r="AU13">
            <v>40.200000000000003</v>
          </cell>
          <cell r="AV13">
            <v>15.84</v>
          </cell>
          <cell r="AW13">
            <v>475.92</v>
          </cell>
          <cell r="AX13">
            <v>203.04000000000002</v>
          </cell>
          <cell r="AY13">
            <v>52.8</v>
          </cell>
          <cell r="AZ13">
            <v>14.16</v>
          </cell>
          <cell r="BA13">
            <v>1332</v>
          </cell>
          <cell r="BB13">
            <v>313.92</v>
          </cell>
          <cell r="BC13">
            <v>1525.44</v>
          </cell>
          <cell r="BD13">
            <v>387.84000000000003</v>
          </cell>
          <cell r="BE13">
            <v>223.56</v>
          </cell>
          <cell r="BF13">
            <v>118.44</v>
          </cell>
          <cell r="BG13">
            <v>620.28</v>
          </cell>
          <cell r="BH13">
            <v>0</v>
          </cell>
        </row>
        <row r="14">
          <cell r="C14">
            <v>1623</v>
          </cell>
          <cell r="D14">
            <v>694.8</v>
          </cell>
          <cell r="E14">
            <v>1733</v>
          </cell>
          <cell r="F14">
            <v>795.5</v>
          </cell>
          <cell r="G14">
            <v>10381.349999999999</v>
          </cell>
          <cell r="H14">
            <v>5345.55</v>
          </cell>
          <cell r="I14">
            <v>3563</v>
          </cell>
          <cell r="J14">
            <v>967.5</v>
          </cell>
          <cell r="K14">
            <v>5234.25</v>
          </cell>
          <cell r="L14">
            <v>1053.1500000000001</v>
          </cell>
          <cell r="M14">
            <v>2836.35</v>
          </cell>
          <cell r="N14">
            <v>721.8</v>
          </cell>
          <cell r="O14">
            <v>0</v>
          </cell>
          <cell r="P14">
            <v>0</v>
          </cell>
          <cell r="Q14">
            <v>162.4</v>
          </cell>
          <cell r="R14">
            <v>79.599999999999994</v>
          </cell>
          <cell r="S14">
            <v>504.4</v>
          </cell>
          <cell r="T14">
            <v>363.6</v>
          </cell>
          <cell r="U14">
            <v>179.60000000000002</v>
          </cell>
          <cell r="V14">
            <v>60</v>
          </cell>
          <cell r="W14">
            <v>652.79999999999995</v>
          </cell>
          <cell r="X14">
            <v>147.19999999999999</v>
          </cell>
          <cell r="Y14">
            <v>1705.1999999999998</v>
          </cell>
          <cell r="Z14">
            <v>477.6</v>
          </cell>
          <cell r="AA14">
            <v>0</v>
          </cell>
          <cell r="AB14">
            <v>0</v>
          </cell>
          <cell r="AC14">
            <v>128</v>
          </cell>
          <cell r="AD14">
            <v>113.80000000000001</v>
          </cell>
          <cell r="AE14">
            <v>242.4</v>
          </cell>
          <cell r="AF14">
            <v>116.4</v>
          </cell>
          <cell r="AG14">
            <v>192.4</v>
          </cell>
          <cell r="AH14">
            <v>148.4</v>
          </cell>
          <cell r="AI14">
            <v>680.8</v>
          </cell>
          <cell r="AJ14">
            <v>269.60000000000002</v>
          </cell>
          <cell r="AK14">
            <v>5170.2</v>
          </cell>
          <cell r="AL14">
            <v>978.6</v>
          </cell>
          <cell r="AM14">
            <v>5304.6</v>
          </cell>
          <cell r="AN14">
            <v>2297.3999999999996</v>
          </cell>
          <cell r="AO14">
            <v>5153.3999999999996</v>
          </cell>
          <cell r="AP14">
            <v>3015.6</v>
          </cell>
          <cell r="AQ14">
            <v>0</v>
          </cell>
          <cell r="AR14">
            <v>0</v>
          </cell>
          <cell r="AS14">
            <v>959.04</v>
          </cell>
          <cell r="AT14">
            <v>324</v>
          </cell>
          <cell r="AU14">
            <v>39.72</v>
          </cell>
          <cell r="AV14">
            <v>15.48</v>
          </cell>
          <cell r="AW14">
            <v>621.36</v>
          </cell>
          <cell r="AX14">
            <v>354.24</v>
          </cell>
          <cell r="AY14">
            <v>54</v>
          </cell>
          <cell r="AZ14">
            <v>13.8</v>
          </cell>
          <cell r="BA14">
            <v>1248.48</v>
          </cell>
          <cell r="BB14">
            <v>307.44000000000005</v>
          </cell>
          <cell r="BC14">
            <v>1538.88</v>
          </cell>
          <cell r="BD14">
            <v>404.15999999999997</v>
          </cell>
          <cell r="BE14">
            <v>231.48000000000002</v>
          </cell>
          <cell r="BF14">
            <v>123.47999999999999</v>
          </cell>
          <cell r="BG14">
            <v>622.08000000000004</v>
          </cell>
          <cell r="BH14">
            <v>0</v>
          </cell>
        </row>
        <row r="15">
          <cell r="C15">
            <v>1897.8000000000002</v>
          </cell>
          <cell r="D15">
            <v>759</v>
          </cell>
          <cell r="E15">
            <v>1799</v>
          </cell>
          <cell r="F15">
            <v>862.5</v>
          </cell>
          <cell r="G15">
            <v>10915.8</v>
          </cell>
          <cell r="H15">
            <v>4029.9</v>
          </cell>
          <cell r="I15">
            <v>3973.5</v>
          </cell>
          <cell r="J15">
            <v>1165.5</v>
          </cell>
          <cell r="K15">
            <v>8519.7000000000007</v>
          </cell>
          <cell r="L15">
            <v>3.15</v>
          </cell>
          <cell r="M15">
            <v>2925.45</v>
          </cell>
          <cell r="N15">
            <v>730.8</v>
          </cell>
          <cell r="O15">
            <v>0</v>
          </cell>
          <cell r="P15">
            <v>0</v>
          </cell>
          <cell r="Q15">
            <v>252.4</v>
          </cell>
          <cell r="R15">
            <v>144.6</v>
          </cell>
          <cell r="S15">
            <v>454.8</v>
          </cell>
          <cell r="T15">
            <v>346.79999999999995</v>
          </cell>
          <cell r="U15">
            <v>199.4</v>
          </cell>
          <cell r="V15">
            <v>75</v>
          </cell>
          <cell r="W15">
            <v>641.6</v>
          </cell>
          <cell r="X15">
            <v>148.80000000000001</v>
          </cell>
          <cell r="Y15">
            <v>1808.4</v>
          </cell>
          <cell r="Z15">
            <v>496.79999999999995</v>
          </cell>
          <cell r="AA15">
            <v>0</v>
          </cell>
          <cell r="AB15">
            <v>0</v>
          </cell>
          <cell r="AC15">
            <v>174.2</v>
          </cell>
          <cell r="AD15">
            <v>149.4</v>
          </cell>
          <cell r="AE15">
            <v>248.39999999999998</v>
          </cell>
          <cell r="AF15">
            <v>116.4</v>
          </cell>
          <cell r="AG15">
            <v>344.4</v>
          </cell>
          <cell r="AH15">
            <v>256</v>
          </cell>
          <cell r="AI15">
            <v>785.2</v>
          </cell>
          <cell r="AJ15">
            <v>288.8</v>
          </cell>
          <cell r="AK15">
            <v>8404.2000000000007</v>
          </cell>
          <cell r="AL15">
            <v>4.2</v>
          </cell>
          <cell r="AM15">
            <v>5350.7999999999993</v>
          </cell>
          <cell r="AN15">
            <v>2356.1999999999998</v>
          </cell>
          <cell r="AO15">
            <v>5640.6</v>
          </cell>
          <cell r="AP15">
            <v>1629.6</v>
          </cell>
          <cell r="AQ15">
            <v>0</v>
          </cell>
          <cell r="AR15">
            <v>0</v>
          </cell>
          <cell r="AS15">
            <v>1008</v>
          </cell>
          <cell r="AT15">
            <v>327.60000000000002</v>
          </cell>
          <cell r="AU15">
            <v>39.6</v>
          </cell>
          <cell r="AV15">
            <v>15.239999999999998</v>
          </cell>
          <cell r="AW15">
            <v>846</v>
          </cell>
          <cell r="AX15">
            <v>414.72</v>
          </cell>
          <cell r="AY15">
            <v>53.76</v>
          </cell>
          <cell r="AZ15">
            <v>13.44</v>
          </cell>
          <cell r="BA15">
            <v>1243.44</v>
          </cell>
          <cell r="BB15">
            <v>308.15999999999997</v>
          </cell>
          <cell r="BC15">
            <v>1632.96</v>
          </cell>
          <cell r="BD15">
            <v>413.76</v>
          </cell>
          <cell r="BE15">
            <v>248.4</v>
          </cell>
          <cell r="BF15">
            <v>126.36</v>
          </cell>
          <cell r="BG15">
            <v>622.79999999999995</v>
          </cell>
          <cell r="BH15">
            <v>0</v>
          </cell>
        </row>
        <row r="16">
          <cell r="C16">
            <v>1857.6</v>
          </cell>
          <cell r="D16">
            <v>698.7</v>
          </cell>
          <cell r="E16">
            <v>1845.5</v>
          </cell>
          <cell r="F16">
            <v>832</v>
          </cell>
          <cell r="G16">
            <v>12406.8</v>
          </cell>
          <cell r="H16">
            <v>4910.8500000000004</v>
          </cell>
          <cell r="I16">
            <v>3907.5</v>
          </cell>
          <cell r="J16">
            <v>1135</v>
          </cell>
          <cell r="K16">
            <v>8958.6</v>
          </cell>
          <cell r="L16">
            <v>0</v>
          </cell>
          <cell r="M16">
            <v>2876.3999999999996</v>
          </cell>
          <cell r="N16">
            <v>690.3</v>
          </cell>
          <cell r="O16">
            <v>0</v>
          </cell>
          <cell r="P16">
            <v>0</v>
          </cell>
          <cell r="Q16">
            <v>388.4</v>
          </cell>
          <cell r="R16">
            <v>204</v>
          </cell>
          <cell r="S16">
            <v>401.20000000000005</v>
          </cell>
          <cell r="T16">
            <v>300</v>
          </cell>
          <cell r="U16">
            <v>183.4</v>
          </cell>
          <cell r="V16">
            <v>55.400000000000006</v>
          </cell>
          <cell r="W16">
            <v>636.79999999999995</v>
          </cell>
          <cell r="X16">
            <v>139.19999999999999</v>
          </cell>
          <cell r="Y16">
            <v>1753.2</v>
          </cell>
          <cell r="Z16">
            <v>481.2</v>
          </cell>
          <cell r="AA16">
            <v>0</v>
          </cell>
          <cell r="AB16">
            <v>0</v>
          </cell>
          <cell r="AC16">
            <v>177.6</v>
          </cell>
          <cell r="AD16">
            <v>157.4</v>
          </cell>
          <cell r="AE16">
            <v>247.2</v>
          </cell>
          <cell r="AF16">
            <v>124.8</v>
          </cell>
          <cell r="AG16">
            <v>332</v>
          </cell>
          <cell r="AH16">
            <v>249.6</v>
          </cell>
          <cell r="AI16">
            <v>781.2</v>
          </cell>
          <cell r="AJ16">
            <v>280.39999999999998</v>
          </cell>
          <cell r="AK16">
            <v>8845.2000000000007</v>
          </cell>
          <cell r="AL16">
            <v>0</v>
          </cell>
          <cell r="AM16">
            <v>5233.2000000000007</v>
          </cell>
          <cell r="AN16">
            <v>2305.8000000000002</v>
          </cell>
          <cell r="AO16">
            <v>7266</v>
          </cell>
          <cell r="AP16">
            <v>2549.3999999999996</v>
          </cell>
          <cell r="AQ16">
            <v>0</v>
          </cell>
          <cell r="AR16">
            <v>0</v>
          </cell>
          <cell r="AS16">
            <v>975.59999999999991</v>
          </cell>
          <cell r="AT16">
            <v>301.67999999999995</v>
          </cell>
          <cell r="AU16">
            <v>32.519999999999996</v>
          </cell>
          <cell r="AV16">
            <v>5.88</v>
          </cell>
          <cell r="AW16">
            <v>846</v>
          </cell>
          <cell r="AX16">
            <v>389.52</v>
          </cell>
          <cell r="AY16">
            <v>54</v>
          </cell>
          <cell r="AZ16">
            <v>12.72</v>
          </cell>
          <cell r="BA16">
            <v>1231.92</v>
          </cell>
          <cell r="BB16">
            <v>298.08</v>
          </cell>
          <cell r="BC16">
            <v>1596.48</v>
          </cell>
          <cell r="BD16">
            <v>382.08</v>
          </cell>
          <cell r="BE16">
            <v>233.28</v>
          </cell>
          <cell r="BF16">
            <v>115.2</v>
          </cell>
          <cell r="BG16">
            <v>623.52</v>
          </cell>
          <cell r="BH16">
            <v>0</v>
          </cell>
        </row>
        <row r="17">
          <cell r="C17">
            <v>1760.1</v>
          </cell>
          <cell r="D17">
            <v>690.90000000000009</v>
          </cell>
          <cell r="E17">
            <v>1864.5</v>
          </cell>
          <cell r="F17">
            <v>818</v>
          </cell>
          <cell r="G17">
            <v>13259.4</v>
          </cell>
          <cell r="H17">
            <v>5450.55</v>
          </cell>
          <cell r="I17">
            <v>3848.5</v>
          </cell>
          <cell r="J17">
            <v>1086</v>
          </cell>
          <cell r="K17">
            <v>8333.85</v>
          </cell>
          <cell r="L17">
            <v>498.75</v>
          </cell>
          <cell r="M17">
            <v>2754.9</v>
          </cell>
          <cell r="N17">
            <v>678.15</v>
          </cell>
          <cell r="O17">
            <v>0</v>
          </cell>
          <cell r="P17">
            <v>0</v>
          </cell>
          <cell r="Q17">
            <v>418.2</v>
          </cell>
          <cell r="R17">
            <v>192.4</v>
          </cell>
          <cell r="S17">
            <v>399.2</v>
          </cell>
          <cell r="T17">
            <v>297.60000000000002</v>
          </cell>
          <cell r="U17">
            <v>182.6</v>
          </cell>
          <cell r="V17">
            <v>52.599999999999994</v>
          </cell>
          <cell r="W17">
            <v>630.40000000000009</v>
          </cell>
          <cell r="X17">
            <v>144</v>
          </cell>
          <cell r="Y17">
            <v>1718.4</v>
          </cell>
          <cell r="Z17">
            <v>487.2</v>
          </cell>
          <cell r="AA17">
            <v>0</v>
          </cell>
          <cell r="AB17">
            <v>0</v>
          </cell>
          <cell r="AC17">
            <v>172.8</v>
          </cell>
          <cell r="AD17">
            <v>139.80000000000001</v>
          </cell>
          <cell r="AE17">
            <v>244.8</v>
          </cell>
          <cell r="AF17">
            <v>114</v>
          </cell>
          <cell r="AG17">
            <v>332</v>
          </cell>
          <cell r="AH17">
            <v>245.60000000000002</v>
          </cell>
          <cell r="AI17">
            <v>764</v>
          </cell>
          <cell r="AJ17">
            <v>275.20000000000005</v>
          </cell>
          <cell r="AK17">
            <v>8240.4</v>
          </cell>
          <cell r="AL17">
            <v>403.2</v>
          </cell>
          <cell r="AM17">
            <v>5355</v>
          </cell>
          <cell r="AN17">
            <v>2406.6</v>
          </cell>
          <cell r="AO17">
            <v>8009.4</v>
          </cell>
          <cell r="AP17">
            <v>2990.3999999999996</v>
          </cell>
          <cell r="AQ17">
            <v>0</v>
          </cell>
          <cell r="AR17">
            <v>0</v>
          </cell>
          <cell r="AS17">
            <v>935.28</v>
          </cell>
          <cell r="AT17">
            <v>295.2</v>
          </cell>
          <cell r="AU17">
            <v>32.519999999999996</v>
          </cell>
          <cell r="AV17">
            <v>6</v>
          </cell>
          <cell r="AW17">
            <v>789.12</v>
          </cell>
          <cell r="AX17">
            <v>388.08</v>
          </cell>
          <cell r="AY17">
            <v>53.88</v>
          </cell>
          <cell r="AZ17">
            <v>13.559999999999999</v>
          </cell>
          <cell r="BA17">
            <v>1226.1600000000001</v>
          </cell>
          <cell r="BB17">
            <v>297.36</v>
          </cell>
          <cell r="BC17">
            <v>1479.3600000000001</v>
          </cell>
          <cell r="BD17">
            <v>370.56</v>
          </cell>
          <cell r="BE17">
            <v>231.84</v>
          </cell>
          <cell r="BF17">
            <v>110.52000000000001</v>
          </cell>
          <cell r="BG17">
            <v>625.31999999999994</v>
          </cell>
          <cell r="BH17">
            <v>0</v>
          </cell>
        </row>
        <row r="18">
          <cell r="C18">
            <v>1688.1</v>
          </cell>
          <cell r="D18">
            <v>558.29999999999995</v>
          </cell>
          <cell r="E18">
            <v>1694.5</v>
          </cell>
          <cell r="F18">
            <v>728</v>
          </cell>
          <cell r="G18">
            <v>13329.75</v>
          </cell>
          <cell r="H18">
            <v>5136.6000000000004</v>
          </cell>
          <cell r="I18">
            <v>3851.5</v>
          </cell>
          <cell r="J18">
            <v>1062.5</v>
          </cell>
          <cell r="K18">
            <v>9606.4500000000007</v>
          </cell>
          <cell r="L18">
            <v>11.55</v>
          </cell>
          <cell r="M18">
            <v>2838.6</v>
          </cell>
          <cell r="N18">
            <v>705.15000000000009</v>
          </cell>
          <cell r="O18">
            <v>0</v>
          </cell>
          <cell r="P18">
            <v>0</v>
          </cell>
          <cell r="Q18">
            <v>285.8</v>
          </cell>
          <cell r="R18">
            <v>125.4</v>
          </cell>
          <cell r="S18">
            <v>394.8</v>
          </cell>
          <cell r="T18">
            <v>299.2</v>
          </cell>
          <cell r="U18">
            <v>171</v>
          </cell>
          <cell r="V18">
            <v>38.6</v>
          </cell>
          <cell r="W18">
            <v>619.20000000000005</v>
          </cell>
          <cell r="X18">
            <v>137.6</v>
          </cell>
          <cell r="Y18">
            <v>1734</v>
          </cell>
          <cell r="Z18">
            <v>486</v>
          </cell>
          <cell r="AA18">
            <v>0</v>
          </cell>
          <cell r="AB18">
            <v>0</v>
          </cell>
          <cell r="AC18">
            <v>148.19999999999999</v>
          </cell>
          <cell r="AD18">
            <v>76.8</v>
          </cell>
          <cell r="AE18">
            <v>254.4</v>
          </cell>
          <cell r="AF18">
            <v>128.4</v>
          </cell>
          <cell r="AG18">
            <v>330</v>
          </cell>
          <cell r="AH18">
            <v>248.39999999999998</v>
          </cell>
          <cell r="AI18">
            <v>767.6</v>
          </cell>
          <cell r="AJ18">
            <v>279.60000000000002</v>
          </cell>
          <cell r="AK18">
            <v>9492</v>
          </cell>
          <cell r="AL18">
            <v>4.2</v>
          </cell>
          <cell r="AM18">
            <v>5199.6000000000004</v>
          </cell>
          <cell r="AN18">
            <v>2339.3999999999996</v>
          </cell>
          <cell r="AO18">
            <v>8232</v>
          </cell>
          <cell r="AP18">
            <v>2734.2</v>
          </cell>
          <cell r="AQ18">
            <v>0</v>
          </cell>
          <cell r="AR18">
            <v>0.24</v>
          </cell>
          <cell r="AS18">
            <v>892.07999999999993</v>
          </cell>
          <cell r="AT18">
            <v>302.39999999999998</v>
          </cell>
          <cell r="AU18">
            <v>32.760000000000005</v>
          </cell>
          <cell r="AV18">
            <v>6.12</v>
          </cell>
          <cell r="AW18">
            <v>759.59999999999991</v>
          </cell>
          <cell r="AX18">
            <v>249.12</v>
          </cell>
          <cell r="AY18">
            <v>53.4</v>
          </cell>
          <cell r="AZ18">
            <v>13.68</v>
          </cell>
          <cell r="BA18">
            <v>1228.32</v>
          </cell>
          <cell r="BB18">
            <v>307.44</v>
          </cell>
          <cell r="BC18">
            <v>1561.92</v>
          </cell>
          <cell r="BD18">
            <v>387.84000000000003</v>
          </cell>
          <cell r="BE18">
            <v>221.76</v>
          </cell>
          <cell r="BF18">
            <v>107.64</v>
          </cell>
          <cell r="BG18">
            <v>624.24</v>
          </cell>
          <cell r="BH18">
            <v>0</v>
          </cell>
        </row>
        <row r="19">
          <cell r="C19">
            <v>1772.1</v>
          </cell>
          <cell r="D19">
            <v>694.5</v>
          </cell>
          <cell r="E19">
            <v>1916.5</v>
          </cell>
          <cell r="F19">
            <v>848</v>
          </cell>
          <cell r="G19">
            <v>13041</v>
          </cell>
          <cell r="H19">
            <v>5173.3500000000004</v>
          </cell>
          <cell r="I19">
            <v>3809</v>
          </cell>
          <cell r="J19">
            <v>1147.5</v>
          </cell>
          <cell r="K19">
            <v>9990.75</v>
          </cell>
          <cell r="L19">
            <v>8.4</v>
          </cell>
          <cell r="M19">
            <v>2769.75</v>
          </cell>
          <cell r="N19">
            <v>706.5</v>
          </cell>
          <cell r="O19">
            <v>0</v>
          </cell>
          <cell r="P19">
            <v>0</v>
          </cell>
          <cell r="Q19">
            <v>513.79999999999995</v>
          </cell>
          <cell r="R19">
            <v>236.6</v>
          </cell>
          <cell r="S19">
            <v>394.4</v>
          </cell>
          <cell r="T19">
            <v>299.2</v>
          </cell>
          <cell r="U19">
            <v>175</v>
          </cell>
          <cell r="V19">
            <v>43.4</v>
          </cell>
          <cell r="W19">
            <v>617.59999999999991</v>
          </cell>
          <cell r="X19">
            <v>142.4</v>
          </cell>
          <cell r="Y19">
            <v>1684.8000000000002</v>
          </cell>
          <cell r="Z19">
            <v>481.20000000000005</v>
          </cell>
          <cell r="AA19">
            <v>0</v>
          </cell>
          <cell r="AB19">
            <v>0</v>
          </cell>
          <cell r="AC19">
            <v>183.6</v>
          </cell>
          <cell r="AD19">
            <v>155.60000000000002</v>
          </cell>
          <cell r="AE19">
            <v>242.4</v>
          </cell>
          <cell r="AF19">
            <v>122.4</v>
          </cell>
          <cell r="AG19">
            <v>332.8</v>
          </cell>
          <cell r="AH19">
            <v>260.79999999999995</v>
          </cell>
          <cell r="AI19">
            <v>748</v>
          </cell>
          <cell r="AJ19">
            <v>280.39999999999998</v>
          </cell>
          <cell r="AK19">
            <v>9870</v>
          </cell>
          <cell r="AL19">
            <v>0</v>
          </cell>
          <cell r="AM19">
            <v>5023.2</v>
          </cell>
          <cell r="AN19">
            <v>2263.8000000000002</v>
          </cell>
          <cell r="AO19">
            <v>8122.8</v>
          </cell>
          <cell r="AP19">
            <v>2856</v>
          </cell>
          <cell r="AQ19">
            <v>0</v>
          </cell>
          <cell r="AR19">
            <v>0</v>
          </cell>
          <cell r="AS19">
            <v>888.48</v>
          </cell>
          <cell r="AT19">
            <v>294.48</v>
          </cell>
          <cell r="AU19">
            <v>32.64</v>
          </cell>
          <cell r="AV19">
            <v>6</v>
          </cell>
          <cell r="AW19">
            <v>847.44</v>
          </cell>
          <cell r="AX19">
            <v>392.4</v>
          </cell>
          <cell r="AY19">
            <v>52.92</v>
          </cell>
          <cell r="AZ19">
            <v>12.96</v>
          </cell>
          <cell r="BA19">
            <v>1200.24</v>
          </cell>
          <cell r="BB19">
            <v>311.04000000000002</v>
          </cell>
          <cell r="BC19">
            <v>1520.6399999999999</v>
          </cell>
          <cell r="BD19">
            <v>386.88</v>
          </cell>
          <cell r="BE19">
            <v>212.76</v>
          </cell>
          <cell r="BF19">
            <v>107.64</v>
          </cell>
          <cell r="BG19">
            <v>624.24</v>
          </cell>
          <cell r="BH19">
            <v>0</v>
          </cell>
        </row>
        <row r="20">
          <cell r="C20">
            <v>1838.7</v>
          </cell>
          <cell r="D20">
            <v>821.7</v>
          </cell>
          <cell r="E20">
            <v>1702.5</v>
          </cell>
          <cell r="F20">
            <v>750.5</v>
          </cell>
          <cell r="G20">
            <v>11603.55</v>
          </cell>
          <cell r="H20">
            <v>4701.8999999999996</v>
          </cell>
          <cell r="I20">
            <v>3727.5</v>
          </cell>
          <cell r="J20">
            <v>1054.5</v>
          </cell>
          <cell r="K20">
            <v>11581.5</v>
          </cell>
          <cell r="L20">
            <v>846.3</v>
          </cell>
          <cell r="M20">
            <v>2656.35</v>
          </cell>
          <cell r="N20">
            <v>657.45</v>
          </cell>
          <cell r="O20">
            <v>0</v>
          </cell>
          <cell r="P20">
            <v>0</v>
          </cell>
          <cell r="Q20">
            <v>327</v>
          </cell>
          <cell r="R20">
            <v>190</v>
          </cell>
          <cell r="S20">
            <v>348.8</v>
          </cell>
          <cell r="T20">
            <v>236</v>
          </cell>
          <cell r="U20">
            <v>184.6</v>
          </cell>
          <cell r="V20">
            <v>53.8</v>
          </cell>
          <cell r="W20">
            <v>628.79999999999995</v>
          </cell>
          <cell r="X20">
            <v>140.80000000000001</v>
          </cell>
          <cell r="Y20">
            <v>1653.6</v>
          </cell>
          <cell r="Z20">
            <v>471.6</v>
          </cell>
          <cell r="AA20">
            <v>0</v>
          </cell>
          <cell r="AB20">
            <v>0</v>
          </cell>
          <cell r="AC20">
            <v>160.80000000000001</v>
          </cell>
          <cell r="AD20">
            <v>120</v>
          </cell>
          <cell r="AE20">
            <v>234</v>
          </cell>
          <cell r="AF20">
            <v>116.4</v>
          </cell>
          <cell r="AG20">
            <v>332.8</v>
          </cell>
          <cell r="AH20">
            <v>246</v>
          </cell>
          <cell r="AI20">
            <v>729.2</v>
          </cell>
          <cell r="AJ20">
            <v>274.8</v>
          </cell>
          <cell r="AK20">
            <v>11466</v>
          </cell>
          <cell r="AL20">
            <v>739.2</v>
          </cell>
          <cell r="AM20">
            <v>4695.6000000000004</v>
          </cell>
          <cell r="AN20">
            <v>2217.6</v>
          </cell>
          <cell r="AO20">
            <v>6988.8</v>
          </cell>
          <cell r="AP20">
            <v>2423.4</v>
          </cell>
          <cell r="AQ20">
            <v>0</v>
          </cell>
          <cell r="AR20">
            <v>0</v>
          </cell>
          <cell r="AS20">
            <v>851.76</v>
          </cell>
          <cell r="AT20">
            <v>292.32</v>
          </cell>
          <cell r="AU20">
            <v>32.4</v>
          </cell>
          <cell r="AV20">
            <v>5.88</v>
          </cell>
          <cell r="AW20">
            <v>949.68000000000006</v>
          </cell>
          <cell r="AX20">
            <v>523.44000000000005</v>
          </cell>
          <cell r="AY20">
            <v>52.32</v>
          </cell>
          <cell r="AZ20">
            <v>12.84</v>
          </cell>
          <cell r="BA20">
            <v>1168.56</v>
          </cell>
          <cell r="BB20">
            <v>305.27999999999997</v>
          </cell>
          <cell r="BC20">
            <v>1440</v>
          </cell>
          <cell r="BD20">
            <v>342.72</v>
          </cell>
          <cell r="BE20">
            <v>210.24</v>
          </cell>
          <cell r="BF20">
            <v>108.36</v>
          </cell>
          <cell r="BG20">
            <v>624.96</v>
          </cell>
          <cell r="BH20">
            <v>0.72</v>
          </cell>
        </row>
        <row r="21">
          <cell r="C21">
            <v>2048.4</v>
          </cell>
          <cell r="D21">
            <v>1280.0999999999999</v>
          </cell>
          <cell r="E21">
            <v>1799</v>
          </cell>
          <cell r="F21">
            <v>797</v>
          </cell>
          <cell r="G21">
            <v>12049.8</v>
          </cell>
          <cell r="H21">
            <v>5141.8500000000004</v>
          </cell>
          <cell r="I21">
            <v>3694</v>
          </cell>
          <cell r="J21">
            <v>1039.5</v>
          </cell>
          <cell r="K21">
            <v>10634.4</v>
          </cell>
          <cell r="L21">
            <v>936.6</v>
          </cell>
          <cell r="M21">
            <v>2624.4</v>
          </cell>
          <cell r="N21">
            <v>649.34999999999991</v>
          </cell>
          <cell r="O21">
            <v>0</v>
          </cell>
          <cell r="P21">
            <v>0</v>
          </cell>
          <cell r="Q21">
            <v>436.8</v>
          </cell>
          <cell r="R21">
            <v>258.2</v>
          </cell>
          <cell r="S21">
            <v>361.6</v>
          </cell>
          <cell r="T21">
            <v>229.2</v>
          </cell>
          <cell r="U21">
            <v>176.2</v>
          </cell>
          <cell r="V21">
            <v>45.4</v>
          </cell>
          <cell r="W21">
            <v>625.6</v>
          </cell>
          <cell r="X21">
            <v>137.60000000000002</v>
          </cell>
          <cell r="Y21">
            <v>1622.4</v>
          </cell>
          <cell r="Z21">
            <v>470.4</v>
          </cell>
          <cell r="AA21">
            <v>0</v>
          </cell>
          <cell r="AB21">
            <v>0</v>
          </cell>
          <cell r="AC21">
            <v>159.6</v>
          </cell>
          <cell r="AD21">
            <v>110.6</v>
          </cell>
          <cell r="AE21">
            <v>235.2</v>
          </cell>
          <cell r="AF21">
            <v>116.4</v>
          </cell>
          <cell r="AG21">
            <v>331.2</v>
          </cell>
          <cell r="AH21">
            <v>244.8</v>
          </cell>
          <cell r="AI21">
            <v>729.6</v>
          </cell>
          <cell r="AJ21">
            <v>276.39999999999998</v>
          </cell>
          <cell r="AK21">
            <v>10525.2</v>
          </cell>
          <cell r="AL21">
            <v>831.59999999999991</v>
          </cell>
          <cell r="AM21">
            <v>4905.6000000000004</v>
          </cell>
          <cell r="AN21">
            <v>2381.3999999999996</v>
          </cell>
          <cell r="AO21">
            <v>7240.8</v>
          </cell>
          <cell r="AP21">
            <v>2709</v>
          </cell>
          <cell r="AQ21">
            <v>0</v>
          </cell>
          <cell r="AR21">
            <v>0</v>
          </cell>
          <cell r="AS21">
            <v>830.16000000000008</v>
          </cell>
          <cell r="AT21">
            <v>285.84000000000003</v>
          </cell>
          <cell r="AU21">
            <v>32.04</v>
          </cell>
          <cell r="AV21">
            <v>5.64</v>
          </cell>
          <cell r="AW21">
            <v>1180.08</v>
          </cell>
          <cell r="AX21">
            <v>985.68</v>
          </cell>
          <cell r="AY21">
            <v>50.64</v>
          </cell>
          <cell r="AZ21">
            <v>12.84</v>
          </cell>
          <cell r="BA21">
            <v>1144.08</v>
          </cell>
          <cell r="BB21">
            <v>304.56</v>
          </cell>
          <cell r="BC21">
            <v>1433.28</v>
          </cell>
          <cell r="BD21">
            <v>335.03999999999996</v>
          </cell>
          <cell r="BE21">
            <v>196.56</v>
          </cell>
          <cell r="BF21">
            <v>106.56</v>
          </cell>
          <cell r="BG21">
            <v>624.96</v>
          </cell>
          <cell r="BH21">
            <v>0</v>
          </cell>
        </row>
        <row r="22">
          <cell r="C22">
            <v>1660.8</v>
          </cell>
          <cell r="D22">
            <v>782.7</v>
          </cell>
          <cell r="E22">
            <v>1766</v>
          </cell>
          <cell r="F22">
            <v>738.5</v>
          </cell>
          <cell r="G22">
            <v>11803.05</v>
          </cell>
          <cell r="H22">
            <v>5345.55</v>
          </cell>
          <cell r="I22">
            <v>3753.5</v>
          </cell>
          <cell r="J22">
            <v>1067</v>
          </cell>
          <cell r="K22">
            <v>9901.5</v>
          </cell>
          <cell r="L22">
            <v>1026.9000000000001</v>
          </cell>
          <cell r="M22">
            <v>2768.4</v>
          </cell>
          <cell r="N22">
            <v>700.2</v>
          </cell>
          <cell r="O22">
            <v>0</v>
          </cell>
          <cell r="P22">
            <v>0</v>
          </cell>
          <cell r="Q22">
            <v>366.4</v>
          </cell>
          <cell r="R22">
            <v>200.4</v>
          </cell>
          <cell r="S22">
            <v>363.6</v>
          </cell>
          <cell r="T22">
            <v>230.8</v>
          </cell>
          <cell r="U22">
            <v>171.2</v>
          </cell>
          <cell r="V22">
            <v>40</v>
          </cell>
          <cell r="W22">
            <v>667.2</v>
          </cell>
          <cell r="X22">
            <v>142.4</v>
          </cell>
          <cell r="Y22">
            <v>1657.2</v>
          </cell>
          <cell r="Z22">
            <v>475.20000000000005</v>
          </cell>
          <cell r="AA22">
            <v>0</v>
          </cell>
          <cell r="AB22">
            <v>0</v>
          </cell>
          <cell r="AC22">
            <v>159.39999999999998</v>
          </cell>
          <cell r="AD22">
            <v>129.4</v>
          </cell>
          <cell r="AE22">
            <v>243.6</v>
          </cell>
          <cell r="AF22">
            <v>116.4</v>
          </cell>
          <cell r="AG22">
            <v>332</v>
          </cell>
          <cell r="AH22">
            <v>246.4</v>
          </cell>
          <cell r="AI22">
            <v>746</v>
          </cell>
          <cell r="AJ22">
            <v>274.8</v>
          </cell>
          <cell r="AK22">
            <v>9798.5999999999985</v>
          </cell>
          <cell r="AL22">
            <v>924</v>
          </cell>
          <cell r="AM22">
            <v>4914</v>
          </cell>
          <cell r="AN22">
            <v>2347.8000000000002</v>
          </cell>
          <cell r="AO22">
            <v>6988.7999999999993</v>
          </cell>
          <cell r="AP22">
            <v>2952.6000000000004</v>
          </cell>
          <cell r="AQ22">
            <v>0</v>
          </cell>
          <cell r="AR22">
            <v>0</v>
          </cell>
          <cell r="AS22">
            <v>797.04</v>
          </cell>
          <cell r="AT22">
            <v>296.64</v>
          </cell>
          <cell r="AU22">
            <v>32.64</v>
          </cell>
          <cell r="AV22">
            <v>5.88</v>
          </cell>
          <cell r="AW22">
            <v>825.12000000000012</v>
          </cell>
          <cell r="AX22">
            <v>475.92</v>
          </cell>
          <cell r="AY22">
            <v>50.519999999999996</v>
          </cell>
          <cell r="AZ22">
            <v>12.84</v>
          </cell>
          <cell r="BA22">
            <v>1185.8399999999999</v>
          </cell>
          <cell r="BB22">
            <v>303.84000000000003</v>
          </cell>
          <cell r="BC22">
            <v>1536.96</v>
          </cell>
          <cell r="BD22">
            <v>385.91999999999996</v>
          </cell>
          <cell r="BE22">
            <v>195.84</v>
          </cell>
          <cell r="BF22">
            <v>105.84</v>
          </cell>
          <cell r="BG22">
            <v>623.16</v>
          </cell>
          <cell r="BH22">
            <v>0</v>
          </cell>
        </row>
        <row r="23">
          <cell r="C23">
            <v>1219.5</v>
          </cell>
          <cell r="D23">
            <v>493.5</v>
          </cell>
          <cell r="E23">
            <v>1748</v>
          </cell>
          <cell r="F23">
            <v>683.5</v>
          </cell>
          <cell r="G23">
            <v>12556.95</v>
          </cell>
          <cell r="H23">
            <v>5398.05</v>
          </cell>
          <cell r="I23">
            <v>3964</v>
          </cell>
          <cell r="J23">
            <v>1083</v>
          </cell>
          <cell r="K23">
            <v>10815</v>
          </cell>
          <cell r="L23">
            <v>173.25</v>
          </cell>
          <cell r="M23">
            <v>2857.05</v>
          </cell>
          <cell r="N23">
            <v>700.65000000000009</v>
          </cell>
          <cell r="O23">
            <v>0</v>
          </cell>
          <cell r="P23">
            <v>0</v>
          </cell>
          <cell r="Q23">
            <v>343.2</v>
          </cell>
          <cell r="R23">
            <v>144.4</v>
          </cell>
          <cell r="S23">
            <v>363.20000000000005</v>
          </cell>
          <cell r="T23">
            <v>230.8</v>
          </cell>
          <cell r="U23">
            <v>157.80000000000001</v>
          </cell>
          <cell r="V23">
            <v>39.4</v>
          </cell>
          <cell r="W23">
            <v>686.4</v>
          </cell>
          <cell r="X23">
            <v>139.19999999999999</v>
          </cell>
          <cell r="Y23">
            <v>1828.8</v>
          </cell>
          <cell r="Z23">
            <v>505.20000000000005</v>
          </cell>
          <cell r="AA23">
            <v>0</v>
          </cell>
          <cell r="AB23">
            <v>0</v>
          </cell>
          <cell r="AC23">
            <v>134.60000000000002</v>
          </cell>
          <cell r="AD23">
            <v>89</v>
          </cell>
          <cell r="AE23">
            <v>258</v>
          </cell>
          <cell r="AF23">
            <v>118.8</v>
          </cell>
          <cell r="AG23">
            <v>332.4</v>
          </cell>
          <cell r="AH23">
            <v>244</v>
          </cell>
          <cell r="AI23">
            <v>795.2</v>
          </cell>
          <cell r="AJ23">
            <v>283.20000000000005</v>
          </cell>
          <cell r="AK23">
            <v>10697.400000000001</v>
          </cell>
          <cell r="AL23">
            <v>113.4</v>
          </cell>
          <cell r="AM23">
            <v>4964.3999999999996</v>
          </cell>
          <cell r="AN23">
            <v>2276.3999999999996</v>
          </cell>
          <cell r="AO23">
            <v>7694.4</v>
          </cell>
          <cell r="AP23">
            <v>3070.2</v>
          </cell>
          <cell r="AQ23">
            <v>0</v>
          </cell>
          <cell r="AR23">
            <v>0</v>
          </cell>
          <cell r="AS23">
            <v>828</v>
          </cell>
          <cell r="AT23">
            <v>307.44000000000005</v>
          </cell>
          <cell r="AU23">
            <v>33.6</v>
          </cell>
          <cell r="AV23">
            <v>7.92</v>
          </cell>
          <cell r="AW23">
            <v>354.96000000000004</v>
          </cell>
          <cell r="AX23">
            <v>178.56</v>
          </cell>
          <cell r="AY23">
            <v>51.6</v>
          </cell>
          <cell r="AZ23">
            <v>12.96</v>
          </cell>
          <cell r="BA23">
            <v>1274.4000000000001</v>
          </cell>
          <cell r="BB23">
            <v>311.76</v>
          </cell>
          <cell r="BC23">
            <v>1536</v>
          </cell>
          <cell r="BD23">
            <v>379.2</v>
          </cell>
          <cell r="BE23">
            <v>194.76</v>
          </cell>
          <cell r="BF23">
            <v>108</v>
          </cell>
          <cell r="BG23">
            <v>623.16</v>
          </cell>
          <cell r="BH23">
            <v>0</v>
          </cell>
        </row>
        <row r="24">
          <cell r="C24">
            <v>1389.3000000000002</v>
          </cell>
          <cell r="D24">
            <v>517.5</v>
          </cell>
          <cell r="E24">
            <v>1906.5</v>
          </cell>
          <cell r="F24">
            <v>711</v>
          </cell>
          <cell r="G24">
            <v>13743.45</v>
          </cell>
          <cell r="H24">
            <v>5620.65</v>
          </cell>
          <cell r="I24">
            <v>4373.5</v>
          </cell>
          <cell r="J24">
            <v>1097</v>
          </cell>
          <cell r="K24">
            <v>11763.150000000001</v>
          </cell>
          <cell r="L24">
            <v>302.39999999999998</v>
          </cell>
          <cell r="M24">
            <v>3375.45</v>
          </cell>
          <cell r="N24">
            <v>757.35</v>
          </cell>
          <cell r="O24">
            <v>0</v>
          </cell>
          <cell r="P24">
            <v>0</v>
          </cell>
          <cell r="Q24">
            <v>345.4</v>
          </cell>
          <cell r="R24">
            <v>127.6</v>
          </cell>
          <cell r="S24">
            <v>362.79999999999995</v>
          </cell>
          <cell r="T24">
            <v>229.2</v>
          </cell>
          <cell r="U24">
            <v>172.6</v>
          </cell>
          <cell r="V24">
            <v>56.8</v>
          </cell>
          <cell r="W24">
            <v>800</v>
          </cell>
          <cell r="X24">
            <v>158.4</v>
          </cell>
          <cell r="Y24">
            <v>2106</v>
          </cell>
          <cell r="Z24">
            <v>538.79999999999995</v>
          </cell>
          <cell r="AA24">
            <v>0</v>
          </cell>
          <cell r="AB24">
            <v>0</v>
          </cell>
          <cell r="AC24">
            <v>137.19999999999999</v>
          </cell>
          <cell r="AD24">
            <v>86</v>
          </cell>
          <cell r="AE24">
            <v>297.60000000000002</v>
          </cell>
          <cell r="AF24">
            <v>126</v>
          </cell>
          <cell r="AG24">
            <v>326.79999999999995</v>
          </cell>
          <cell r="AH24">
            <v>241.2</v>
          </cell>
          <cell r="AI24">
            <v>893.2</v>
          </cell>
          <cell r="AJ24">
            <v>280</v>
          </cell>
          <cell r="AK24">
            <v>11642.400000000001</v>
          </cell>
          <cell r="AL24">
            <v>210</v>
          </cell>
          <cell r="AM24">
            <v>5439</v>
          </cell>
          <cell r="AN24">
            <v>2331</v>
          </cell>
          <cell r="AO24">
            <v>8416.7999999999993</v>
          </cell>
          <cell r="AP24">
            <v>3229.8</v>
          </cell>
          <cell r="AQ24">
            <v>0</v>
          </cell>
          <cell r="AR24">
            <v>0</v>
          </cell>
          <cell r="AS24">
            <v>957.59999999999991</v>
          </cell>
          <cell r="AT24">
            <v>321.12</v>
          </cell>
          <cell r="AU24">
            <v>39.72</v>
          </cell>
          <cell r="AV24">
            <v>15.6</v>
          </cell>
          <cell r="AW24">
            <v>390.24</v>
          </cell>
          <cell r="AX24">
            <v>180</v>
          </cell>
          <cell r="AY24">
            <v>51.96</v>
          </cell>
          <cell r="AZ24">
            <v>13.44</v>
          </cell>
          <cell r="BA24">
            <v>1602.7199999999998</v>
          </cell>
          <cell r="BB24">
            <v>337.68</v>
          </cell>
          <cell r="BC24">
            <v>1728.96</v>
          </cell>
          <cell r="BD24">
            <v>409.92</v>
          </cell>
          <cell r="BE24">
            <v>223.2</v>
          </cell>
          <cell r="BF24">
            <v>119.16</v>
          </cell>
          <cell r="BG24">
            <v>622.79999999999995</v>
          </cell>
          <cell r="BH24">
            <v>0</v>
          </cell>
        </row>
        <row r="25">
          <cell r="C25">
            <v>1374.3000000000002</v>
          </cell>
          <cell r="D25">
            <v>504</v>
          </cell>
          <cell r="E25">
            <v>1881</v>
          </cell>
          <cell r="F25">
            <v>757.5</v>
          </cell>
          <cell r="G25">
            <v>12627.3</v>
          </cell>
          <cell r="H25">
            <v>5557.65</v>
          </cell>
          <cell r="I25">
            <v>4423.5</v>
          </cell>
          <cell r="J25">
            <v>1105.5</v>
          </cell>
          <cell r="K25">
            <v>8352.75</v>
          </cell>
          <cell r="L25">
            <v>305.55</v>
          </cell>
          <cell r="M25">
            <v>3468.6</v>
          </cell>
          <cell r="N25">
            <v>769.5</v>
          </cell>
          <cell r="O25">
            <v>0</v>
          </cell>
          <cell r="P25">
            <v>0</v>
          </cell>
          <cell r="Q25">
            <v>256.8</v>
          </cell>
          <cell r="R25">
            <v>122.6</v>
          </cell>
          <cell r="S25">
            <v>390</v>
          </cell>
          <cell r="T25">
            <v>281.60000000000002</v>
          </cell>
          <cell r="U25">
            <v>172.2</v>
          </cell>
          <cell r="V25">
            <v>55</v>
          </cell>
          <cell r="W25">
            <v>825.59999999999991</v>
          </cell>
          <cell r="X25">
            <v>161.6</v>
          </cell>
          <cell r="Y25">
            <v>2139.6000000000004</v>
          </cell>
          <cell r="Z25">
            <v>535.20000000000005</v>
          </cell>
          <cell r="AA25">
            <v>0</v>
          </cell>
          <cell r="AB25">
            <v>0</v>
          </cell>
          <cell r="AC25">
            <v>134</v>
          </cell>
          <cell r="AD25">
            <v>80.599999999999994</v>
          </cell>
          <cell r="AE25">
            <v>295.20000000000005</v>
          </cell>
          <cell r="AF25">
            <v>124.80000000000001</v>
          </cell>
          <cell r="AG25">
            <v>328</v>
          </cell>
          <cell r="AH25">
            <v>243.6</v>
          </cell>
          <cell r="AI25">
            <v>915.59999999999991</v>
          </cell>
          <cell r="AJ25">
            <v>287.20000000000005</v>
          </cell>
          <cell r="AK25">
            <v>8257.2000000000007</v>
          </cell>
          <cell r="AL25">
            <v>243.6</v>
          </cell>
          <cell r="AM25">
            <v>5485.2</v>
          </cell>
          <cell r="AN25">
            <v>2238.6</v>
          </cell>
          <cell r="AO25">
            <v>7236.6</v>
          </cell>
          <cell r="AP25">
            <v>3271.8</v>
          </cell>
          <cell r="AQ25">
            <v>0</v>
          </cell>
          <cell r="AR25">
            <v>0</v>
          </cell>
          <cell r="AS25">
            <v>957.6</v>
          </cell>
          <cell r="AT25">
            <v>309.60000000000002</v>
          </cell>
          <cell r="AU25">
            <v>39.6</v>
          </cell>
          <cell r="AV25">
            <v>15.36</v>
          </cell>
          <cell r="AW25">
            <v>373.68</v>
          </cell>
          <cell r="AX25">
            <v>178.56</v>
          </cell>
          <cell r="AY25">
            <v>49.92</v>
          </cell>
          <cell r="AZ25">
            <v>13.559999999999999</v>
          </cell>
          <cell r="BA25">
            <v>1666.8</v>
          </cell>
          <cell r="BB25">
            <v>346.32000000000005</v>
          </cell>
          <cell r="BC25">
            <v>1758.72</v>
          </cell>
          <cell r="BD25">
            <v>413.76</v>
          </cell>
          <cell r="BE25">
            <v>234</v>
          </cell>
          <cell r="BF25">
            <v>118.08</v>
          </cell>
          <cell r="BG25">
            <v>621</v>
          </cell>
          <cell r="BH25">
            <v>0</v>
          </cell>
        </row>
        <row r="26">
          <cell r="C26">
            <v>1360.5</v>
          </cell>
          <cell r="D26">
            <v>495</v>
          </cell>
          <cell r="E26">
            <v>2019.5</v>
          </cell>
          <cell r="F26">
            <v>852.5</v>
          </cell>
          <cell r="G26">
            <v>11225.55</v>
          </cell>
          <cell r="H26">
            <v>4443.6000000000004</v>
          </cell>
          <cell r="I26">
            <v>4378.5</v>
          </cell>
          <cell r="J26">
            <v>1067.5</v>
          </cell>
          <cell r="K26">
            <v>7567.35</v>
          </cell>
          <cell r="L26">
            <v>1305.1500000000001</v>
          </cell>
          <cell r="M26">
            <v>3439.3500000000004</v>
          </cell>
          <cell r="N26">
            <v>760.95</v>
          </cell>
          <cell r="O26">
            <v>0</v>
          </cell>
          <cell r="P26">
            <v>0</v>
          </cell>
          <cell r="Q26">
            <v>416.8</v>
          </cell>
          <cell r="R26">
            <v>185.8</v>
          </cell>
          <cell r="S26">
            <v>401.2</v>
          </cell>
          <cell r="T26">
            <v>304.79999999999995</v>
          </cell>
          <cell r="U26">
            <v>167.2</v>
          </cell>
          <cell r="V26">
            <v>58.6</v>
          </cell>
          <cell r="W26">
            <v>796.8</v>
          </cell>
          <cell r="X26">
            <v>161.6</v>
          </cell>
          <cell r="Y26">
            <v>2116.8000000000002</v>
          </cell>
          <cell r="Z26">
            <v>523.20000000000005</v>
          </cell>
          <cell r="AA26">
            <v>0</v>
          </cell>
          <cell r="AB26">
            <v>0</v>
          </cell>
          <cell r="AC26">
            <v>132.19999999999999</v>
          </cell>
          <cell r="AD26">
            <v>77.2</v>
          </cell>
          <cell r="AE26">
            <v>297.60000000000002</v>
          </cell>
          <cell r="AF26">
            <v>124.8</v>
          </cell>
          <cell r="AG26">
            <v>330.4</v>
          </cell>
          <cell r="AH26">
            <v>243.60000000000002</v>
          </cell>
          <cell r="AI26">
            <v>890.8</v>
          </cell>
          <cell r="AJ26">
            <v>277.60000000000002</v>
          </cell>
          <cell r="AK26">
            <v>7488.6</v>
          </cell>
          <cell r="AL26">
            <v>1205.4000000000001</v>
          </cell>
          <cell r="AM26">
            <v>5485.2000000000007</v>
          </cell>
          <cell r="AN26">
            <v>2221.8000000000002</v>
          </cell>
          <cell r="AO26">
            <v>5821.2</v>
          </cell>
          <cell r="AP26">
            <v>2175.6</v>
          </cell>
          <cell r="AQ26">
            <v>0</v>
          </cell>
          <cell r="AR26">
            <v>0</v>
          </cell>
          <cell r="AS26">
            <v>945.36</v>
          </cell>
          <cell r="AT26">
            <v>303.12</v>
          </cell>
          <cell r="AU26">
            <v>39.840000000000003</v>
          </cell>
          <cell r="AV26">
            <v>15.36</v>
          </cell>
          <cell r="AW26">
            <v>373.67999999999995</v>
          </cell>
          <cell r="AX26">
            <v>175.68</v>
          </cell>
          <cell r="AY26">
            <v>50.519999999999996</v>
          </cell>
          <cell r="AZ26">
            <v>13.68</v>
          </cell>
          <cell r="BA26">
            <v>1667.52</v>
          </cell>
          <cell r="BB26">
            <v>342</v>
          </cell>
          <cell r="BC26">
            <v>1729.92</v>
          </cell>
          <cell r="BD26">
            <v>409.91999999999996</v>
          </cell>
          <cell r="BE26">
            <v>234</v>
          </cell>
          <cell r="BF26">
            <v>120.6</v>
          </cell>
          <cell r="BG26">
            <v>619.20000000000005</v>
          </cell>
          <cell r="BH26">
            <v>0</v>
          </cell>
        </row>
        <row r="27">
          <cell r="C27">
            <v>1294.2</v>
          </cell>
          <cell r="D27">
            <v>491.1</v>
          </cell>
          <cell r="E27">
            <v>1910.5</v>
          </cell>
          <cell r="F27">
            <v>798.5</v>
          </cell>
          <cell r="G27">
            <v>13200.599999999999</v>
          </cell>
          <cell r="H27">
            <v>4820.5499999999993</v>
          </cell>
          <cell r="I27">
            <v>4273</v>
          </cell>
          <cell r="J27">
            <v>1105.5</v>
          </cell>
          <cell r="K27">
            <v>10975.650000000001</v>
          </cell>
          <cell r="L27">
            <v>8.4</v>
          </cell>
          <cell r="M27">
            <v>3377.7</v>
          </cell>
          <cell r="N27">
            <v>757.8</v>
          </cell>
          <cell r="O27">
            <v>0</v>
          </cell>
          <cell r="P27">
            <v>0</v>
          </cell>
          <cell r="Q27">
            <v>339.8</v>
          </cell>
          <cell r="R27">
            <v>139.80000000000001</v>
          </cell>
          <cell r="S27">
            <v>402.8</v>
          </cell>
          <cell r="T27">
            <v>305.2</v>
          </cell>
          <cell r="U27">
            <v>155.60000000000002</v>
          </cell>
          <cell r="V27">
            <v>51</v>
          </cell>
          <cell r="W27">
            <v>777.59999999999991</v>
          </cell>
          <cell r="X27">
            <v>158.4</v>
          </cell>
          <cell r="Y27">
            <v>2060.4</v>
          </cell>
          <cell r="Z27">
            <v>526.79999999999995</v>
          </cell>
          <cell r="AA27">
            <v>0</v>
          </cell>
          <cell r="AB27">
            <v>0</v>
          </cell>
          <cell r="AC27">
            <v>128.4</v>
          </cell>
          <cell r="AD27">
            <v>80.400000000000006</v>
          </cell>
          <cell r="AE27">
            <v>283.20000000000005</v>
          </cell>
          <cell r="AF27">
            <v>123.6</v>
          </cell>
          <cell r="AG27">
            <v>332</v>
          </cell>
          <cell r="AH27">
            <v>247.2</v>
          </cell>
          <cell r="AI27">
            <v>860.40000000000009</v>
          </cell>
          <cell r="AJ27">
            <v>282.39999999999998</v>
          </cell>
          <cell r="AK27">
            <v>10848.599999999999</v>
          </cell>
          <cell r="AL27">
            <v>0</v>
          </cell>
          <cell r="AM27">
            <v>5367.6</v>
          </cell>
          <cell r="AN27">
            <v>2196.6</v>
          </cell>
          <cell r="AO27">
            <v>7929.6</v>
          </cell>
          <cell r="AP27">
            <v>2566.1999999999998</v>
          </cell>
          <cell r="AQ27">
            <v>0</v>
          </cell>
          <cell r="AR27">
            <v>0</v>
          </cell>
          <cell r="AS27">
            <v>894.96</v>
          </cell>
          <cell r="AT27">
            <v>300.95999999999998</v>
          </cell>
          <cell r="AU27">
            <v>39.840000000000003</v>
          </cell>
          <cell r="AV27">
            <v>15.48</v>
          </cell>
          <cell r="AW27">
            <v>357.12</v>
          </cell>
          <cell r="AX27">
            <v>174.96</v>
          </cell>
          <cell r="AY27">
            <v>49.8</v>
          </cell>
          <cell r="AZ27">
            <v>13.68</v>
          </cell>
          <cell r="BA27">
            <v>1644.48</v>
          </cell>
          <cell r="BB27">
            <v>344.88</v>
          </cell>
          <cell r="BC27">
            <v>1690.56</v>
          </cell>
          <cell r="BD27">
            <v>403.20000000000005</v>
          </cell>
          <cell r="BE27">
            <v>234.36</v>
          </cell>
          <cell r="BF27">
            <v>121.68</v>
          </cell>
          <cell r="BG27">
            <v>617.4</v>
          </cell>
          <cell r="BH27">
            <v>0</v>
          </cell>
        </row>
        <row r="28">
          <cell r="C28">
            <v>1197</v>
          </cell>
          <cell r="D28">
            <v>480.9</v>
          </cell>
          <cell r="E28">
            <v>1939.5</v>
          </cell>
          <cell r="F28">
            <v>831</v>
          </cell>
          <cell r="G28">
            <v>13467.3</v>
          </cell>
          <cell r="H28">
            <v>4859.3999999999996</v>
          </cell>
          <cell r="I28">
            <v>3960.5</v>
          </cell>
          <cell r="J28">
            <v>1076.5</v>
          </cell>
          <cell r="K28">
            <v>10501.05</v>
          </cell>
          <cell r="L28">
            <v>168</v>
          </cell>
          <cell r="M28">
            <v>3085.2</v>
          </cell>
          <cell r="N28">
            <v>733.5</v>
          </cell>
          <cell r="O28">
            <v>0</v>
          </cell>
          <cell r="P28">
            <v>0</v>
          </cell>
          <cell r="Q28">
            <v>408</v>
          </cell>
          <cell r="R28">
            <v>174</v>
          </cell>
          <cell r="S28">
            <v>398.79999999999995</v>
          </cell>
          <cell r="T28">
            <v>303.2</v>
          </cell>
          <cell r="U28">
            <v>152</v>
          </cell>
          <cell r="V28">
            <v>56</v>
          </cell>
          <cell r="W28">
            <v>753.6</v>
          </cell>
          <cell r="X28">
            <v>156.80000000000001</v>
          </cell>
          <cell r="Y28">
            <v>1869.6</v>
          </cell>
          <cell r="Z28">
            <v>508.8</v>
          </cell>
          <cell r="AA28">
            <v>0</v>
          </cell>
          <cell r="AB28">
            <v>0</v>
          </cell>
          <cell r="AC28">
            <v>120.6</v>
          </cell>
          <cell r="AD28">
            <v>74</v>
          </cell>
          <cell r="AE28">
            <v>271.2</v>
          </cell>
          <cell r="AF28">
            <v>122.4</v>
          </cell>
          <cell r="AG28">
            <v>336.79999999999995</v>
          </cell>
          <cell r="AH28">
            <v>247.2</v>
          </cell>
          <cell r="AI28">
            <v>753.2</v>
          </cell>
          <cell r="AJ28">
            <v>273.60000000000002</v>
          </cell>
          <cell r="AK28">
            <v>10382.400000000001</v>
          </cell>
          <cell r="AL28">
            <v>96.6</v>
          </cell>
          <cell r="AM28">
            <v>5082</v>
          </cell>
          <cell r="AN28">
            <v>2184</v>
          </cell>
          <cell r="AO28">
            <v>8488.2000000000007</v>
          </cell>
          <cell r="AP28">
            <v>2608.1999999999998</v>
          </cell>
          <cell r="AQ28">
            <v>0</v>
          </cell>
          <cell r="AR28">
            <v>0</v>
          </cell>
          <cell r="AS28">
            <v>802.07999999999993</v>
          </cell>
          <cell r="AT28">
            <v>290.15999999999997</v>
          </cell>
          <cell r="AU28">
            <v>39.96</v>
          </cell>
          <cell r="AV28">
            <v>15.6</v>
          </cell>
          <cell r="AW28">
            <v>352.08000000000004</v>
          </cell>
          <cell r="AX28">
            <v>173.52</v>
          </cell>
          <cell r="AY28">
            <v>50.519999999999996</v>
          </cell>
          <cell r="AZ28">
            <v>13.92</v>
          </cell>
          <cell r="BA28">
            <v>1502.6399999999999</v>
          </cell>
          <cell r="BB28">
            <v>333.36</v>
          </cell>
          <cell r="BC28">
            <v>1538.88</v>
          </cell>
          <cell r="BD28">
            <v>389.76</v>
          </cell>
          <cell r="BE28">
            <v>223.56</v>
          </cell>
          <cell r="BF28">
            <v>121.32</v>
          </cell>
          <cell r="BG28">
            <v>618.12</v>
          </cell>
          <cell r="BH28">
            <v>0</v>
          </cell>
        </row>
        <row r="29">
          <cell r="C29">
            <v>1040.4000000000001</v>
          </cell>
          <cell r="D29">
            <v>472.5</v>
          </cell>
          <cell r="E29">
            <v>1844.5</v>
          </cell>
          <cell r="F29">
            <v>806</v>
          </cell>
          <cell r="G29">
            <v>12873</v>
          </cell>
          <cell r="H29">
            <v>4978.05</v>
          </cell>
          <cell r="I29">
            <v>3624.5</v>
          </cell>
          <cell r="J29">
            <v>1045.5</v>
          </cell>
          <cell r="K29">
            <v>11790.45</v>
          </cell>
          <cell r="L29">
            <v>195.3</v>
          </cell>
          <cell r="M29">
            <v>2714.85</v>
          </cell>
          <cell r="N29">
            <v>710.55</v>
          </cell>
          <cell r="O29">
            <v>0</v>
          </cell>
          <cell r="P29">
            <v>0</v>
          </cell>
          <cell r="Q29">
            <v>359</v>
          </cell>
          <cell r="R29">
            <v>158.19999999999999</v>
          </cell>
          <cell r="S29">
            <v>401.20000000000005</v>
          </cell>
          <cell r="T29">
            <v>304.39999999999998</v>
          </cell>
          <cell r="U29">
            <v>150.80000000000001</v>
          </cell>
          <cell r="V29">
            <v>55.2</v>
          </cell>
          <cell r="W29">
            <v>724.8</v>
          </cell>
          <cell r="X29">
            <v>148.80000000000001</v>
          </cell>
          <cell r="Y29">
            <v>1671.6</v>
          </cell>
          <cell r="Z29">
            <v>493.2</v>
          </cell>
          <cell r="AA29">
            <v>0</v>
          </cell>
          <cell r="AB29">
            <v>0</v>
          </cell>
          <cell r="AC29">
            <v>123.4</v>
          </cell>
          <cell r="AD29">
            <v>77</v>
          </cell>
          <cell r="AE29">
            <v>249.6</v>
          </cell>
          <cell r="AF29">
            <v>120</v>
          </cell>
          <cell r="AG29">
            <v>332</v>
          </cell>
          <cell r="AH29">
            <v>247.2</v>
          </cell>
          <cell r="AI29">
            <v>636</v>
          </cell>
          <cell r="AJ29">
            <v>258.8</v>
          </cell>
          <cell r="AK29">
            <v>11667.599999999999</v>
          </cell>
          <cell r="AL29">
            <v>121.8</v>
          </cell>
          <cell r="AM29">
            <v>4783.8</v>
          </cell>
          <cell r="AN29">
            <v>2158.8000000000002</v>
          </cell>
          <cell r="AO29">
            <v>8194.2000000000007</v>
          </cell>
          <cell r="AP29">
            <v>2759.3999999999996</v>
          </cell>
          <cell r="AQ29">
            <v>0</v>
          </cell>
          <cell r="AR29">
            <v>0</v>
          </cell>
          <cell r="AS29">
            <v>686.16000000000008</v>
          </cell>
          <cell r="AT29">
            <v>286.56</v>
          </cell>
          <cell r="AU29">
            <v>40.32</v>
          </cell>
          <cell r="AV29">
            <v>16.2</v>
          </cell>
          <cell r="AW29">
            <v>311.03999999999996</v>
          </cell>
          <cell r="AX29">
            <v>169.2</v>
          </cell>
          <cell r="AY29">
            <v>50.879999999999995</v>
          </cell>
          <cell r="AZ29">
            <v>14.04</v>
          </cell>
          <cell r="BA29">
            <v>1303.1999999999998</v>
          </cell>
          <cell r="BB29">
            <v>326.88</v>
          </cell>
          <cell r="BC29">
            <v>1366.08</v>
          </cell>
          <cell r="BD29">
            <v>372.48</v>
          </cell>
          <cell r="BE29">
            <v>208.8</v>
          </cell>
          <cell r="BF29">
            <v>119.16</v>
          </cell>
          <cell r="BG29">
            <v>618.48</v>
          </cell>
          <cell r="BH29">
            <v>0</v>
          </cell>
        </row>
        <row r="30">
          <cell r="C30">
            <v>915.9</v>
          </cell>
          <cell r="D30">
            <v>470.7</v>
          </cell>
          <cell r="E30">
            <v>1795</v>
          </cell>
          <cell r="F30">
            <v>799.5</v>
          </cell>
          <cell r="G30">
            <v>12896.1</v>
          </cell>
          <cell r="H30">
            <v>4978.05</v>
          </cell>
          <cell r="I30">
            <v>3278.5</v>
          </cell>
          <cell r="J30">
            <v>1030</v>
          </cell>
          <cell r="K30">
            <v>12381.6</v>
          </cell>
          <cell r="L30">
            <v>155.4</v>
          </cell>
          <cell r="M30">
            <v>2324.6999999999998</v>
          </cell>
          <cell r="N30">
            <v>688.95</v>
          </cell>
          <cell r="O30">
            <v>0</v>
          </cell>
          <cell r="P30">
            <v>0</v>
          </cell>
          <cell r="Q30">
            <v>388.2</v>
          </cell>
          <cell r="R30">
            <v>156.4</v>
          </cell>
          <cell r="S30">
            <v>400.4</v>
          </cell>
          <cell r="T30">
            <v>305.20000000000005</v>
          </cell>
          <cell r="U30">
            <v>151</v>
          </cell>
          <cell r="V30">
            <v>54.4</v>
          </cell>
          <cell r="W30">
            <v>657.6</v>
          </cell>
          <cell r="X30">
            <v>142.4</v>
          </cell>
          <cell r="Y30">
            <v>1437.6</v>
          </cell>
          <cell r="Z30">
            <v>476.4</v>
          </cell>
          <cell r="AA30">
            <v>0</v>
          </cell>
          <cell r="AB30">
            <v>0</v>
          </cell>
          <cell r="AC30">
            <v>134.4</v>
          </cell>
          <cell r="AD30">
            <v>73.8</v>
          </cell>
          <cell r="AE30">
            <v>231.60000000000002</v>
          </cell>
          <cell r="AF30">
            <v>118.8</v>
          </cell>
          <cell r="AG30">
            <v>328</v>
          </cell>
          <cell r="AH30">
            <v>249.2</v>
          </cell>
          <cell r="AI30">
            <v>533.6</v>
          </cell>
          <cell r="AJ30">
            <v>254</v>
          </cell>
          <cell r="AK30">
            <v>12251.4</v>
          </cell>
          <cell r="AL30">
            <v>84</v>
          </cell>
          <cell r="AM30">
            <v>4435.2</v>
          </cell>
          <cell r="AN30">
            <v>2125.1999999999998</v>
          </cell>
          <cell r="AO30">
            <v>8568</v>
          </cell>
          <cell r="AP30">
            <v>2788.8</v>
          </cell>
          <cell r="AQ30">
            <v>0</v>
          </cell>
          <cell r="AR30">
            <v>0.24</v>
          </cell>
          <cell r="AS30">
            <v>577.44000000000005</v>
          </cell>
          <cell r="AT30">
            <v>283.68</v>
          </cell>
          <cell r="AU30">
            <v>40.56</v>
          </cell>
          <cell r="AV30">
            <v>16.2</v>
          </cell>
          <cell r="AW30">
            <v>295.2</v>
          </cell>
          <cell r="AX30">
            <v>169.92</v>
          </cell>
          <cell r="AY30">
            <v>51</v>
          </cell>
          <cell r="AZ30">
            <v>14.16</v>
          </cell>
          <cell r="BA30">
            <v>1092.96</v>
          </cell>
          <cell r="BB30">
            <v>318.96000000000004</v>
          </cell>
          <cell r="BC30">
            <v>1182.72</v>
          </cell>
          <cell r="BD30">
            <v>358.08000000000004</v>
          </cell>
          <cell r="BE30">
            <v>193.68</v>
          </cell>
          <cell r="BF30">
            <v>118.8</v>
          </cell>
          <cell r="BG30">
            <v>619.20000000000005</v>
          </cell>
          <cell r="BH30">
            <v>0</v>
          </cell>
        </row>
        <row r="31">
          <cell r="C31">
            <v>854.7</v>
          </cell>
          <cell r="D31">
            <v>467.7</v>
          </cell>
          <cell r="E31">
            <v>1765</v>
          </cell>
          <cell r="F31">
            <v>814</v>
          </cell>
          <cell r="G31">
            <v>12762.75</v>
          </cell>
          <cell r="H31">
            <v>5066.25</v>
          </cell>
          <cell r="I31">
            <v>3031</v>
          </cell>
          <cell r="J31">
            <v>1042</v>
          </cell>
          <cell r="K31">
            <v>11651.85</v>
          </cell>
          <cell r="L31">
            <v>30.45</v>
          </cell>
          <cell r="M31">
            <v>2094.3000000000002</v>
          </cell>
          <cell r="N31">
            <v>685.8</v>
          </cell>
          <cell r="O31">
            <v>0</v>
          </cell>
          <cell r="P31">
            <v>0</v>
          </cell>
          <cell r="Q31">
            <v>385.2</v>
          </cell>
          <cell r="R31">
            <v>168</v>
          </cell>
          <cell r="S31">
            <v>405.2</v>
          </cell>
          <cell r="T31">
            <v>312.39999999999998</v>
          </cell>
          <cell r="U31">
            <v>146.39999999999998</v>
          </cell>
          <cell r="V31">
            <v>53.6</v>
          </cell>
          <cell r="W31">
            <v>636.79999999999995</v>
          </cell>
          <cell r="X31">
            <v>142.4</v>
          </cell>
          <cell r="Y31">
            <v>1263.5999999999999</v>
          </cell>
          <cell r="Z31">
            <v>472.8</v>
          </cell>
          <cell r="AA31">
            <v>0</v>
          </cell>
          <cell r="AB31">
            <v>0</v>
          </cell>
          <cell r="AC31">
            <v>127</v>
          </cell>
          <cell r="AD31">
            <v>74.8</v>
          </cell>
          <cell r="AE31">
            <v>222</v>
          </cell>
          <cell r="AF31">
            <v>118.8</v>
          </cell>
          <cell r="AG31">
            <v>329.6</v>
          </cell>
          <cell r="AH31">
            <v>250.8</v>
          </cell>
          <cell r="AI31">
            <v>475.6</v>
          </cell>
          <cell r="AJ31">
            <v>255.6</v>
          </cell>
          <cell r="AK31">
            <v>11537.4</v>
          </cell>
          <cell r="AL31">
            <v>4.2</v>
          </cell>
          <cell r="AM31">
            <v>4275.6000000000004</v>
          </cell>
          <cell r="AN31">
            <v>2142</v>
          </cell>
          <cell r="AO31">
            <v>8593.2000000000007</v>
          </cell>
          <cell r="AP31">
            <v>2864.4</v>
          </cell>
          <cell r="AQ31">
            <v>0</v>
          </cell>
          <cell r="AR31">
            <v>0</v>
          </cell>
          <cell r="AS31">
            <v>524.88</v>
          </cell>
          <cell r="AT31">
            <v>280.8</v>
          </cell>
          <cell r="AU31">
            <v>40.68</v>
          </cell>
          <cell r="AV31">
            <v>16.32</v>
          </cell>
          <cell r="AW31">
            <v>286.56</v>
          </cell>
          <cell r="AX31">
            <v>169.2</v>
          </cell>
          <cell r="AY31">
            <v>51.84</v>
          </cell>
          <cell r="AZ31">
            <v>14.280000000000001</v>
          </cell>
          <cell r="BA31">
            <v>969.12</v>
          </cell>
          <cell r="BB31">
            <v>318.24</v>
          </cell>
          <cell r="BC31">
            <v>1076.1600000000001</v>
          </cell>
          <cell r="BD31">
            <v>356.15999999999997</v>
          </cell>
          <cell r="BE31">
            <v>190.07999999999998</v>
          </cell>
          <cell r="BF31">
            <v>118.44</v>
          </cell>
          <cell r="BG31">
            <v>620.28</v>
          </cell>
          <cell r="BH31">
            <v>0</v>
          </cell>
        </row>
        <row r="32">
          <cell r="C32">
            <v>818.7</v>
          </cell>
          <cell r="D32">
            <v>472.5</v>
          </cell>
          <cell r="E32">
            <v>1711</v>
          </cell>
          <cell r="F32">
            <v>809</v>
          </cell>
          <cell r="G32">
            <v>12148.5</v>
          </cell>
          <cell r="H32">
            <v>4761.75</v>
          </cell>
          <cell r="I32">
            <v>2908.5</v>
          </cell>
          <cell r="J32">
            <v>1032</v>
          </cell>
          <cell r="K32">
            <v>11934.3</v>
          </cell>
          <cell r="L32">
            <v>422.1</v>
          </cell>
          <cell r="M32">
            <v>1971.9</v>
          </cell>
          <cell r="N32">
            <v>682.2</v>
          </cell>
          <cell r="O32">
            <v>0</v>
          </cell>
          <cell r="P32">
            <v>0</v>
          </cell>
          <cell r="Q32">
            <v>381.2</v>
          </cell>
          <cell r="R32">
            <v>166.2</v>
          </cell>
          <cell r="S32">
            <v>399.6</v>
          </cell>
          <cell r="T32">
            <v>308.39999999999998</v>
          </cell>
          <cell r="U32">
            <v>144.39999999999998</v>
          </cell>
          <cell r="V32">
            <v>50.6</v>
          </cell>
          <cell r="W32">
            <v>603.20000000000005</v>
          </cell>
          <cell r="X32">
            <v>140.80000000000001</v>
          </cell>
          <cell r="Y32">
            <v>1179.5999999999999</v>
          </cell>
          <cell r="Z32">
            <v>460.79999999999995</v>
          </cell>
          <cell r="AA32">
            <v>0</v>
          </cell>
          <cell r="AB32">
            <v>0</v>
          </cell>
          <cell r="AC32">
            <v>125.19999999999999</v>
          </cell>
          <cell r="AD32">
            <v>74.800000000000011</v>
          </cell>
          <cell r="AE32">
            <v>216</v>
          </cell>
          <cell r="AF32">
            <v>117.6</v>
          </cell>
          <cell r="AG32">
            <v>330.79999999999995</v>
          </cell>
          <cell r="AH32">
            <v>250</v>
          </cell>
          <cell r="AI32">
            <v>442.4</v>
          </cell>
          <cell r="AJ32">
            <v>251.2</v>
          </cell>
          <cell r="AK32">
            <v>11806.2</v>
          </cell>
          <cell r="AL32">
            <v>336</v>
          </cell>
          <cell r="AM32">
            <v>4208.3999999999996</v>
          </cell>
          <cell r="AN32">
            <v>2146.1999999999998</v>
          </cell>
          <cell r="AO32">
            <v>8038.8</v>
          </cell>
          <cell r="AP32">
            <v>2553.6</v>
          </cell>
          <cell r="AQ32">
            <v>0</v>
          </cell>
          <cell r="AR32">
            <v>0</v>
          </cell>
          <cell r="AS32">
            <v>491.03999999999996</v>
          </cell>
          <cell r="AT32">
            <v>283.68</v>
          </cell>
          <cell r="AU32">
            <v>40.799999999999997</v>
          </cell>
          <cell r="AV32">
            <v>16.559999999999999</v>
          </cell>
          <cell r="AW32">
            <v>284.39999999999998</v>
          </cell>
          <cell r="AX32">
            <v>170.64</v>
          </cell>
          <cell r="AY32">
            <v>52.68</v>
          </cell>
          <cell r="AZ32">
            <v>14.52</v>
          </cell>
          <cell r="BA32">
            <v>915.12</v>
          </cell>
          <cell r="BB32">
            <v>316.8</v>
          </cell>
          <cell r="BC32">
            <v>1008</v>
          </cell>
          <cell r="BD32">
            <v>351.36</v>
          </cell>
          <cell r="BE32">
            <v>180.36</v>
          </cell>
          <cell r="BF32">
            <v>119.52</v>
          </cell>
          <cell r="BG32">
            <v>619.91999999999996</v>
          </cell>
          <cell r="BH32">
            <v>0</v>
          </cell>
        </row>
        <row r="33">
          <cell r="C33">
            <v>803.1</v>
          </cell>
          <cell r="D33">
            <v>473.7</v>
          </cell>
          <cell r="E33">
            <v>1710</v>
          </cell>
          <cell r="F33">
            <v>795.5</v>
          </cell>
          <cell r="G33">
            <v>12243</v>
          </cell>
          <cell r="H33">
            <v>4916.1000000000004</v>
          </cell>
          <cell r="I33">
            <v>2873</v>
          </cell>
          <cell r="J33">
            <v>1069</v>
          </cell>
          <cell r="K33">
            <v>11048.1</v>
          </cell>
          <cell r="L33">
            <v>103.94999999999999</v>
          </cell>
          <cell r="M33">
            <v>1923.75</v>
          </cell>
          <cell r="N33">
            <v>682.65000000000009</v>
          </cell>
          <cell r="O33">
            <v>0</v>
          </cell>
          <cell r="P33">
            <v>0</v>
          </cell>
          <cell r="Q33">
            <v>392.79999999999995</v>
          </cell>
          <cell r="R33">
            <v>153.6</v>
          </cell>
          <cell r="S33">
            <v>399.6</v>
          </cell>
          <cell r="T33">
            <v>309.20000000000005</v>
          </cell>
          <cell r="U33">
            <v>146.60000000000002</v>
          </cell>
          <cell r="V33">
            <v>49.8</v>
          </cell>
          <cell r="W33">
            <v>593.6</v>
          </cell>
          <cell r="X33">
            <v>140.80000000000001</v>
          </cell>
          <cell r="Y33">
            <v>1152</v>
          </cell>
          <cell r="Z33">
            <v>468</v>
          </cell>
          <cell r="AA33">
            <v>0</v>
          </cell>
          <cell r="AB33">
            <v>0</v>
          </cell>
          <cell r="AC33">
            <v>127.8</v>
          </cell>
          <cell r="AD33">
            <v>76.8</v>
          </cell>
          <cell r="AE33">
            <v>220.8</v>
          </cell>
          <cell r="AF33">
            <v>121.2</v>
          </cell>
          <cell r="AG33">
            <v>329.2</v>
          </cell>
          <cell r="AH33">
            <v>253.2</v>
          </cell>
          <cell r="AI33">
            <v>428</v>
          </cell>
          <cell r="AJ33">
            <v>255.6</v>
          </cell>
          <cell r="AK33">
            <v>10920</v>
          </cell>
          <cell r="AL33">
            <v>58.8</v>
          </cell>
          <cell r="AM33">
            <v>4187.3999999999996</v>
          </cell>
          <cell r="AN33">
            <v>2133.6</v>
          </cell>
          <cell r="AO33">
            <v>8160.5999999999995</v>
          </cell>
          <cell r="AP33">
            <v>2721.6000000000004</v>
          </cell>
          <cell r="AQ33">
            <v>0</v>
          </cell>
          <cell r="AR33">
            <v>0</v>
          </cell>
          <cell r="AS33">
            <v>475.91999999999996</v>
          </cell>
          <cell r="AT33">
            <v>285.84000000000003</v>
          </cell>
          <cell r="AU33">
            <v>40.92</v>
          </cell>
          <cell r="AV33">
            <v>16.559999999999999</v>
          </cell>
          <cell r="AW33">
            <v>282.96000000000004</v>
          </cell>
          <cell r="AX33">
            <v>169.92</v>
          </cell>
          <cell r="AY33">
            <v>52.68</v>
          </cell>
          <cell r="AZ33">
            <v>14.64</v>
          </cell>
          <cell r="BA33">
            <v>870.48</v>
          </cell>
          <cell r="BB33">
            <v>318.96000000000004</v>
          </cell>
          <cell r="BC33">
            <v>1003.2</v>
          </cell>
          <cell r="BD33">
            <v>352.32</v>
          </cell>
          <cell r="BE33">
            <v>175.68</v>
          </cell>
          <cell r="BF33">
            <v>120.6</v>
          </cell>
          <cell r="BG33">
            <v>620.64</v>
          </cell>
          <cell r="BH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zoomScale="85" zoomScaleNormal="100" workbookViewId="0">
      <selection activeCell="L14" sqref="L14"/>
    </sheetView>
  </sheetViews>
  <sheetFormatPr defaultColWidth="9" defaultRowHeight="12.75"/>
  <cols>
    <col min="1" max="1" width="6" style="50" bestFit="1" customWidth="1"/>
    <col min="2" max="2" width="9" style="36" customWidth="1"/>
    <col min="3" max="3" width="11.140625" style="36" customWidth="1"/>
    <col min="4" max="6" width="9" style="36" customWidth="1"/>
    <col min="7" max="7" width="9.7109375" style="36" customWidth="1"/>
    <col min="8" max="8" width="10.85546875" style="36" bestFit="1" customWidth="1"/>
    <col min="9" max="9" width="10" style="36" customWidth="1"/>
    <col min="10" max="16384" width="9" style="36"/>
  </cols>
  <sheetData>
    <row r="1" spans="1:9">
      <c r="E1" s="57" t="s">
        <v>24</v>
      </c>
      <c r="I1" s="60">
        <f>'Нагрузка по 110 кВ'!G3</f>
        <v>41626</v>
      </c>
    </row>
    <row r="2" spans="1:9">
      <c r="A2" s="58" t="s">
        <v>35</v>
      </c>
      <c r="B2" s="58"/>
      <c r="C2" s="58"/>
      <c r="D2" s="58"/>
      <c r="E2" s="58"/>
      <c r="F2" s="58"/>
      <c r="G2" s="58"/>
      <c r="H2" s="58"/>
      <c r="I2" s="58"/>
    </row>
    <row r="3" spans="1:9" s="39" customFormat="1" ht="22.5" customHeight="1">
      <c r="A3" s="48" t="s">
        <v>0</v>
      </c>
      <c r="B3" s="38" t="str">
        <f>B10</f>
        <v>ГПП В1Т-6кВ (тп1,2)</v>
      </c>
      <c r="C3" s="38" t="str">
        <f t="shared" ref="C3:I3" si="0">C10</f>
        <v>ГПП В2Т-10кВ (тп1,2)</v>
      </c>
      <c r="D3" s="38" t="str">
        <f t="shared" si="0"/>
        <v>ГПП В2Т-35кВ (тп1,2)</v>
      </c>
      <c r="E3" s="38" t="str">
        <f t="shared" si="0"/>
        <v>ГПП В3Т-10кВ (тп1,2)</v>
      </c>
      <c r="F3" s="38" t="str">
        <f t="shared" si="0"/>
        <v>ГПП В3Т-35кВ (тп1,2)</v>
      </c>
      <c r="G3" s="38" t="str">
        <f t="shared" si="0"/>
        <v>ГПП В4Т-6кВ (тп1,2)</v>
      </c>
      <c r="H3" s="38" t="str">
        <f t="shared" si="0"/>
        <v>ГПП яч. ЯКНО-1 (тп14)</v>
      </c>
      <c r="I3" s="38" t="str">
        <f t="shared" si="0"/>
        <v>ГПП яч. ЯКНО-3 (тп7)</v>
      </c>
    </row>
    <row r="4" spans="1:9">
      <c r="A4" s="55">
        <f>A11</f>
        <v>40164.041666666664</v>
      </c>
      <c r="B4" s="37">
        <f>B11</f>
        <v>6.5808791232856052</v>
      </c>
      <c r="C4" s="37">
        <f t="shared" ref="C4:I4" si="1">C11</f>
        <v>10.732455375308485</v>
      </c>
      <c r="D4" s="37">
        <f t="shared" si="1"/>
        <v>37.826565891540454</v>
      </c>
      <c r="E4" s="37">
        <f t="shared" si="1"/>
        <v>10.751466364972361</v>
      </c>
      <c r="F4" s="37">
        <f t="shared" si="1"/>
        <v>37.719180473521995</v>
      </c>
      <c r="G4" s="37">
        <f t="shared" si="1"/>
        <v>6.5836931284976368</v>
      </c>
      <c r="H4" s="37">
        <f t="shared" si="1"/>
        <v>6.4319475798962573</v>
      </c>
      <c r="I4" s="37">
        <f t="shared" si="1"/>
        <v>6.4749982800686512</v>
      </c>
    </row>
    <row r="5" spans="1:9">
      <c r="A5" s="55">
        <f>A16</f>
        <v>40159.25</v>
      </c>
      <c r="B5" s="37">
        <f>B16</f>
        <v>6.5374173497215491</v>
      </c>
      <c r="C5" s="37">
        <f t="shared" ref="C5:I5" si="2">C16</f>
        <v>10.65874853054266</v>
      </c>
      <c r="D5" s="37">
        <f t="shared" si="2"/>
        <v>37.581679310762063</v>
      </c>
      <c r="E5" s="37">
        <f t="shared" si="2"/>
        <v>10.762048618056337</v>
      </c>
      <c r="F5" s="37">
        <f t="shared" si="2"/>
        <v>37.807759283871874</v>
      </c>
      <c r="G5" s="37">
        <f t="shared" si="2"/>
        <v>6.5378688376320557</v>
      </c>
      <c r="H5" s="37">
        <f t="shared" si="2"/>
        <v>6.4015726048839232</v>
      </c>
      <c r="I5" s="37">
        <f t="shared" si="2"/>
        <v>6.4813572159335067</v>
      </c>
    </row>
    <row r="6" spans="1:9">
      <c r="A6" s="55">
        <f>A25</f>
        <v>40150.625000000102</v>
      </c>
      <c r="B6" s="37">
        <f>B25</f>
        <v>6.5326391988937367</v>
      </c>
      <c r="C6" s="37">
        <f t="shared" ref="C6:I6" si="3">C25</f>
        <v>10.641307356260711</v>
      </c>
      <c r="D6" s="37">
        <f t="shared" si="3"/>
        <v>37.500641849628337</v>
      </c>
      <c r="E6" s="37">
        <f t="shared" si="3"/>
        <v>10.66985674972187</v>
      </c>
      <c r="F6" s="37">
        <f t="shared" si="3"/>
        <v>37.684914157695324</v>
      </c>
      <c r="G6" s="37">
        <f t="shared" si="3"/>
        <v>6.5013814553198097</v>
      </c>
      <c r="H6" s="37">
        <f t="shared" si="3"/>
        <v>6.4073414887736657</v>
      </c>
      <c r="I6" s="37">
        <f t="shared" si="3"/>
        <v>6.4399542734293789</v>
      </c>
    </row>
    <row r="7" spans="1:9">
      <c r="A7" s="55">
        <f>A28</f>
        <v>40147.750000000102</v>
      </c>
      <c r="B7" s="37">
        <f>B28</f>
        <v>6.518525871563396</v>
      </c>
      <c r="C7" s="37">
        <f t="shared" ref="C7:I7" si="4">C28</f>
        <v>10.6120056753988</v>
      </c>
      <c r="D7" s="37">
        <f t="shared" si="4"/>
        <v>37.401858950620799</v>
      </c>
      <c r="E7" s="37">
        <f t="shared" si="4"/>
        <v>10.675538453720964</v>
      </c>
      <c r="F7" s="37">
        <f t="shared" si="4"/>
        <v>37.464958716241071</v>
      </c>
      <c r="G7" s="37">
        <f t="shared" si="4"/>
        <v>6.4888564185800108</v>
      </c>
      <c r="H7" s="37">
        <f t="shared" si="4"/>
        <v>6.3813526437563635</v>
      </c>
      <c r="I7" s="37">
        <f t="shared" si="4"/>
        <v>6.4371287212119652</v>
      </c>
    </row>
    <row r="9" spans="1:9">
      <c r="A9" s="58" t="s">
        <v>34</v>
      </c>
      <c r="B9" s="58"/>
      <c r="C9" s="58"/>
      <c r="D9" s="58"/>
      <c r="E9" s="58"/>
      <c r="F9" s="58"/>
      <c r="G9" s="58"/>
      <c r="H9" s="58"/>
      <c r="I9" s="58"/>
    </row>
    <row r="10" spans="1:9" s="35" customFormat="1" ht="24.75" customHeight="1">
      <c r="A10" s="49" t="s">
        <v>0</v>
      </c>
      <c r="B10" s="34" t="str">
        <f>[1]Лист1!$B$1</f>
        <v>ГПП В1Т-6кВ (тп1,2)</v>
      </c>
      <c r="C10" s="34" t="str">
        <f>[1]Лист1!$E$1</f>
        <v>ГПП В2Т-10кВ (тп1,2)</v>
      </c>
      <c r="D10" s="34" t="str">
        <f>[1]Лист1!$H$1</f>
        <v>ГПП В2Т-35кВ (тп1,2)</v>
      </c>
      <c r="E10" s="34" t="str">
        <f>[1]Лист1!$K$1</f>
        <v>ГПП В3Т-10кВ (тп1,2)</v>
      </c>
      <c r="F10" s="34" t="str">
        <f>[1]Лист1!$N$1</f>
        <v>ГПП В3Т-35кВ (тп1,2)</v>
      </c>
      <c r="G10" s="34" t="str">
        <f>[1]Лист1!$Q$1</f>
        <v>ГПП В4Т-6кВ (тп1,2)</v>
      </c>
      <c r="H10" s="34" t="str">
        <f>[1]Лист1!$T$1</f>
        <v>ГПП яч. ЯКНО-1 (тп14)</v>
      </c>
      <c r="I10" s="34" t="str">
        <f>[1]Лист1!$W$1</f>
        <v>ГПП яч. ЯКНО-3 (тп7)</v>
      </c>
    </row>
    <row r="11" spans="1:9">
      <c r="A11" s="54">
        <f>'Нагрузка ежечасно'!A5</f>
        <v>40164.041666666664</v>
      </c>
      <c r="B11" s="37">
        <f>SUM([1]Лист1!B4:D4)*SQRT(3)/3000</f>
        <v>6.5808791232856052</v>
      </c>
      <c r="C11" s="37">
        <f>SUM([1]Лист1!E4:G4)*SQRT(3)/3000</f>
        <v>10.732455375308485</v>
      </c>
      <c r="D11" s="37">
        <f>SUM([1]Лист1!H4:J4)*SQRT(3)/3000</f>
        <v>37.826565891540454</v>
      </c>
      <c r="E11" s="37">
        <f>SUM([1]Лист1!K4:M4)*SQRT(3)/3000</f>
        <v>10.751466364972361</v>
      </c>
      <c r="F11" s="37">
        <f>SUM([1]Лист1!N4:P4)*SQRT(3)/3000</f>
        <v>37.719180473521995</v>
      </c>
      <c r="G11" s="37">
        <f>SUM([1]Лист1!Q4:S4)*SQRT(3)/3000</f>
        <v>6.5836931284976368</v>
      </c>
      <c r="H11" s="37">
        <f>SUM([1]Лист1!T4:V4)*SQRT(3)/3000</f>
        <v>6.4319475798962573</v>
      </c>
      <c r="I11" s="37">
        <f>SUM([1]Лист1!W4:Y4)*SQRT(3)/3000</f>
        <v>6.4749982800686512</v>
      </c>
    </row>
    <row r="12" spans="1:9">
      <c r="A12" s="54">
        <f>'Нагрузка ежечасно'!A6</f>
        <v>40163.083333333336</v>
      </c>
      <c r="B12" s="37">
        <f>SUM([1]Лист1!B5:D5)*SQRT(3)/3000</f>
        <v>6.6058962877998617</v>
      </c>
      <c r="C12" s="37">
        <f>SUM([1]Лист1!E5:G5)*SQRT(3)/3000</f>
        <v>10.795801092143433</v>
      </c>
      <c r="D12" s="37">
        <f>SUM([1]Лист1!H5:J5)*SQRT(3)/3000</f>
        <v>38.07359963796997</v>
      </c>
      <c r="E12" s="37">
        <f>SUM([1]Лист1!K5:M5)*SQRT(3)/3000</f>
        <v>10.843127648409444</v>
      </c>
      <c r="F12" s="37">
        <f>SUM([1]Лист1!N5:P5)*SQRT(3)/3000</f>
        <v>38.008961233882303</v>
      </c>
      <c r="G12" s="37">
        <f>SUM([1]Лист1!Q5:S5)*SQRT(3)/3000</f>
        <v>6.593874700494796</v>
      </c>
      <c r="H12" s="37">
        <f>SUM([1]Лист1!T5:V5)*SQRT(3)/3000</f>
        <v>6.4906358121096517</v>
      </c>
      <c r="I12" s="37">
        <f>SUM([1]Лист1!W5:Y5)*SQRT(3)/3000</f>
        <v>6.5232791963296339</v>
      </c>
    </row>
    <row r="13" spans="1:9">
      <c r="A13" s="54">
        <f>'Нагрузка ежечасно'!A7</f>
        <v>40162.125</v>
      </c>
      <c r="B13" s="37">
        <f>SUM([1]Лист1!B6:D6)*SQRT(3)/3000</f>
        <v>6.5967880099531264</v>
      </c>
      <c r="C13" s="37">
        <f>SUM([1]Лист1!E6:G6)*SQRT(3)/3000</f>
        <v>10.77448474285468</v>
      </c>
      <c r="D13" s="37">
        <f>SUM([1]Лист1!H6:J6)*SQRT(3)/3000</f>
        <v>37.965319904384529</v>
      </c>
      <c r="E13" s="37">
        <f>SUM([1]Лист1!K6:M6)*SQRT(3)/3000</f>
        <v>10.863524278719375</v>
      </c>
      <c r="F13" s="37">
        <f>SUM([1]Лист1!N6:P6)*SQRT(3)/3000</f>
        <v>38.117903188226506</v>
      </c>
      <c r="G13" s="37">
        <f>SUM([1]Лист1!Q6:S6)*SQRT(3)/3000</f>
        <v>6.5945455815075933</v>
      </c>
      <c r="H13" s="37">
        <f>SUM([1]Лист1!T6:V6)*SQRT(3)/3000</f>
        <v>6.4707622611436078</v>
      </c>
      <c r="I13" s="37">
        <f>SUM([1]Лист1!W6:Y6)*SQRT(3)/3000</f>
        <v>6.5372395258386389</v>
      </c>
    </row>
    <row r="14" spans="1:9">
      <c r="A14" s="54">
        <f>'Нагрузка ежечасно'!A8</f>
        <v>40161.166666666701</v>
      </c>
      <c r="B14" s="37">
        <f>SUM([1]Лист1!B7:D7)*SQRT(3)/3000</f>
        <v>6.5899995254879942</v>
      </c>
      <c r="C14" s="37">
        <f>SUM([1]Лист1!E7:G7)*SQRT(3)/3000</f>
        <v>10.762841897326204</v>
      </c>
      <c r="D14" s="37">
        <f>SUM([1]Лист1!H7:J7)*SQRT(3)/3000</f>
        <v>37.907064107522757</v>
      </c>
      <c r="E14" s="37">
        <f>SUM([1]Лист1!K7:M7)*SQRT(3)/3000</f>
        <v>10.822476406630802</v>
      </c>
      <c r="F14" s="37">
        <f>SUM([1]Лист1!N7:P7)*SQRT(3)/3000</f>
        <v>37.982079805348839</v>
      </c>
      <c r="G14" s="37">
        <f>SUM([1]Лист1!Q7:S7)*SQRT(3)/3000</f>
        <v>6.5778058878027101</v>
      </c>
      <c r="H14" s="37">
        <f>SUM([1]Лист1!T7:V7)*SQRT(3)/3000</f>
        <v>6.4660441547437904</v>
      </c>
      <c r="I14" s="37">
        <f>SUM([1]Лист1!W7:Y7)*SQRT(3)/3000</f>
        <v>6.5200131258568277</v>
      </c>
    </row>
    <row r="15" spans="1:9">
      <c r="A15" s="54">
        <f>'Нагрузка ежечасно'!A9</f>
        <v>40160.208333333401</v>
      </c>
      <c r="B15" s="37">
        <f>SUM([1]Лист1!B8:D8)*SQRT(3)/3000</f>
        <v>6.5771390482417953</v>
      </c>
      <c r="C15" s="37">
        <f>SUM([1]Лист1!E8:G8)*SQRT(3)/3000</f>
        <v>10.706872984880693</v>
      </c>
      <c r="D15" s="37">
        <f>SUM([1]Лист1!H8:J8)*SQRT(3)/3000</f>
        <v>37.779817262893907</v>
      </c>
      <c r="E15" s="37">
        <f>SUM([1]Лист1!K8:M8)*SQRT(3)/3000</f>
        <v>10.818951683237398</v>
      </c>
      <c r="F15" s="37">
        <f>SUM([1]Лист1!N8:P8)*SQRT(3)/3000</f>
        <v>37.963968327404352</v>
      </c>
      <c r="G15" s="37">
        <f>SUM([1]Лист1!Q8:S8)*SQRT(3)/3000</f>
        <v>6.5534844303628281</v>
      </c>
      <c r="H15" s="37">
        <f>SUM([1]Лист1!T8:V8)*SQRT(3)/3000</f>
        <v>6.4302871205220686</v>
      </c>
      <c r="I15" s="37">
        <f>SUM([1]Лист1!W8:Y8)*SQRT(3)/3000</f>
        <v>6.5115278089505484</v>
      </c>
    </row>
    <row r="16" spans="1:9">
      <c r="A16" s="54">
        <f>'Нагрузка ежечасно'!A10</f>
        <v>40159.25</v>
      </c>
      <c r="B16" s="37">
        <f>SUM([1]Лист1!B9:D9)*SQRT(3)/3000</f>
        <v>6.5374173497215491</v>
      </c>
      <c r="C16" s="37">
        <f>SUM([1]Лист1!E9:G9)*SQRT(3)/3000</f>
        <v>10.65874853054266</v>
      </c>
      <c r="D16" s="37">
        <f>SUM([1]Лист1!H9:J9)*SQRT(3)/3000</f>
        <v>37.581679310762063</v>
      </c>
      <c r="E16" s="37">
        <f>SUM([1]Лист1!K9:M9)*SQRT(3)/3000</f>
        <v>10.762048618056337</v>
      </c>
      <c r="F16" s="37">
        <f>SUM([1]Лист1!N9:P9)*SQRT(3)/3000</f>
        <v>37.807759283871874</v>
      </c>
      <c r="G16" s="37">
        <f>SUM([1]Лист1!Q9:S9)*SQRT(3)/3000</f>
        <v>6.5378688376320557</v>
      </c>
      <c r="H16" s="37">
        <f>SUM([1]Лист1!T9:V9)*SQRT(3)/3000</f>
        <v>6.4015726048839232</v>
      </c>
      <c r="I16" s="37">
        <f>SUM([1]Лист1!W9:Y9)*SQRT(3)/3000</f>
        <v>6.4813572159335067</v>
      </c>
    </row>
    <row r="17" spans="1:9">
      <c r="A17" s="54">
        <f>'Нагрузка ежечасно'!A11</f>
        <v>40158.291666666701</v>
      </c>
      <c r="B17" s="37">
        <f>SUM([1]Лист1!B10:D10)*SQRT(3)/3000</f>
        <v>6.5054996947899397</v>
      </c>
      <c r="C17" s="37">
        <f>SUM([1]Лист1!E10:G10)*SQRT(3)/3000</f>
        <v>10.662725896547109</v>
      </c>
      <c r="D17" s="37">
        <f>SUM([1]Лист1!H10:J10)*SQRT(3)/3000</f>
        <v>37.580205912875087</v>
      </c>
      <c r="E17" s="37">
        <f>SUM([1]Лист1!K10:M10)*SQRT(3)/3000</f>
        <v>10.726375299623648</v>
      </c>
      <c r="F17" s="37">
        <f>SUM([1]Лист1!N10:P10)*SQRT(3)/3000</f>
        <v>37.819723713500295</v>
      </c>
      <c r="G17" s="37">
        <f>SUM([1]Лист1!Q10:S10)*SQRT(3)/3000</f>
        <v>6.4974121722191311</v>
      </c>
      <c r="H17" s="37">
        <f>SUM([1]Лист1!T10:V10)*SQRT(3)/3000</f>
        <v>6.4079090240882781</v>
      </c>
      <c r="I17" s="37">
        <f>SUM([1]Лист1!W10:Y10)*SQRT(3)/3000</f>
        <v>6.470214933088414</v>
      </c>
    </row>
    <row r="18" spans="1:9">
      <c r="A18" s="54">
        <f>'Нагрузка ежечасно'!A12</f>
        <v>40157.333333333401</v>
      </c>
      <c r="B18" s="37">
        <f>SUM([1]Лист1!B11:D11)*SQRT(3)/3000</f>
        <v>6.5045638100035816</v>
      </c>
      <c r="C18" s="37">
        <f>SUM([1]Лист1!E11:G11)*SQRT(3)/3000</f>
        <v>10.630803045463075</v>
      </c>
      <c r="D18" s="37">
        <f>SUM([1]Лист1!H11:J11)*SQRT(3)/3000</f>
        <v>37.47059076811702</v>
      </c>
      <c r="E18" s="37">
        <f>SUM([1]Лист1!K11:M11)*SQRT(3)/3000</f>
        <v>10.749455453984773</v>
      </c>
      <c r="F18" s="37">
        <f>SUM([1]Лист1!N11:P11)*SQRT(3)/3000</f>
        <v>37.702938455749148</v>
      </c>
      <c r="G18" s="37">
        <f>SUM([1]Лист1!Q11:S11)*SQRT(3)/3000</f>
        <v>6.5025436614116892</v>
      </c>
      <c r="H18" s="37">
        <f>SUM([1]Лист1!T11:V11)*SQRT(3)/3000</f>
        <v>6.3874050066282777</v>
      </c>
      <c r="I18" s="37">
        <f>SUM([1]Лист1!W11:Y11)*SQRT(3)/3000</f>
        <v>6.4566385415084211</v>
      </c>
    </row>
    <row r="19" spans="1:9">
      <c r="A19" s="54">
        <f>'Нагрузка ежечасно'!A13</f>
        <v>40156.375</v>
      </c>
      <c r="B19" s="37">
        <f>SUM([1]Лист1!B12:D12)*SQRT(3)/3000</f>
        <v>6.4962776789401735</v>
      </c>
      <c r="C19" s="37">
        <f>SUM([1]Лист1!E12:G12)*SQRT(3)/3000</f>
        <v>10.607358005731822</v>
      </c>
      <c r="D19" s="37">
        <f>SUM([1]Лист1!H12:J12)*SQRT(3)/3000</f>
        <v>37.403972052606036</v>
      </c>
      <c r="E19" s="37">
        <f>SUM([1]Лист1!K12:M12)*SQRT(3)/3000</f>
        <v>10.681566567881573</v>
      </c>
      <c r="F19" s="37">
        <f>SUM([1]Лист1!N12:P12)*SQRT(3)/3000</f>
        <v>37.59177197081776</v>
      </c>
      <c r="G19" s="37">
        <f>SUM([1]Лист1!Q12:S12)*SQRT(3)/3000</f>
        <v>6.4941149248317904</v>
      </c>
      <c r="H19" s="37">
        <f>SUM([1]Лист1!T12:V12)*SQRT(3)/3000</f>
        <v>6.3624946519138232</v>
      </c>
      <c r="I19" s="37">
        <f>SUM([1]Лист1!W12:Y12)*SQRT(3)/3000</f>
        <v>6.4434218391461329</v>
      </c>
    </row>
    <row r="20" spans="1:9">
      <c r="A20" s="54">
        <f>'Нагрузка ежечасно'!A14</f>
        <v>40155.416666666701</v>
      </c>
      <c r="B20" s="37">
        <f>SUM([1]Лист1!B13:D13)*SQRT(3)/3000</f>
        <v>6.5169531694301233</v>
      </c>
      <c r="C20" s="37">
        <f>SUM([1]Лист1!E13:G13)*SQRT(3)/3000</f>
        <v>10.607725200503026</v>
      </c>
      <c r="D20" s="37">
        <f>SUM([1]Лист1!H13:J13)*SQRT(3)/3000</f>
        <v>37.450013427172834</v>
      </c>
      <c r="E20" s="37">
        <f>SUM([1]Лист1!K13:M13)*SQRT(3)/3000</f>
        <v>10.715457028683003</v>
      </c>
      <c r="F20" s="37">
        <f>SUM([1]Лист1!N13:P13)*SQRT(3)/3000</f>
        <v>37.69520715829443</v>
      </c>
      <c r="G20" s="37">
        <f>SUM([1]Лист1!Q13:S13)*SQRT(3)/3000</f>
        <v>6.5073016049800803</v>
      </c>
      <c r="H20" s="37">
        <f>SUM([1]Лист1!T13:V13)*SQRT(3)/3000</f>
        <v>6.376646084361929</v>
      </c>
      <c r="I20" s="37">
        <f>SUM([1]Лист1!W13:Y13)*SQRT(3)/3000</f>
        <v>6.4574306660777498</v>
      </c>
    </row>
    <row r="21" spans="1:9">
      <c r="A21" s="54">
        <f>'Нагрузка ежечасно'!A15</f>
        <v>40154.458333333401</v>
      </c>
      <c r="B21" s="37">
        <f>SUM([1]Лист1!B14:D14)*SQRT(3)/3000</f>
        <v>6.5238986931684737</v>
      </c>
      <c r="C21" s="37">
        <f>SUM([1]Лист1!E14:G14)*SQRT(3)/3000</f>
        <v>10.612450812456345</v>
      </c>
      <c r="D21" s="37">
        <f>SUM([1]Лист1!H14:J14)*SQRT(3)/3000</f>
        <v>37.4455297249823</v>
      </c>
      <c r="E21" s="37">
        <f>SUM([1]Лист1!K14:M14)*SQRT(3)/3000</f>
        <v>10.742409471299581</v>
      </c>
      <c r="F21" s="37">
        <f>SUM([1]Лист1!N14:P14)*SQRT(3)/3000</f>
        <v>37.741872648502223</v>
      </c>
      <c r="G21" s="37">
        <f>SUM([1]Лист1!Q14:S14)*SQRT(3)/3000</f>
        <v>6.5110919094973108</v>
      </c>
      <c r="H21" s="37">
        <f>SUM([1]Лист1!T14:V14)*SQRT(3)/3000</f>
        <v>6.3846418082399374</v>
      </c>
      <c r="I21" s="37">
        <f>SUM([1]Лист1!W14:Y14)*SQRT(3)/3000</f>
        <v>6.4710907734467762</v>
      </c>
    </row>
    <row r="22" spans="1:9">
      <c r="A22" s="54">
        <f>'Нагрузка ежечасно'!A16</f>
        <v>40153.500000000102</v>
      </c>
      <c r="B22" s="37">
        <f>SUM([1]Лист1!B15:D15)*SQRT(3)/3000</f>
        <v>6.5021123807606038</v>
      </c>
      <c r="C22" s="37">
        <f>SUM([1]Лист1!E15:G15)*SQRT(3)/3000</f>
        <v>10.602617960021776</v>
      </c>
      <c r="D22" s="37">
        <f>SUM([1]Лист1!H15:J15)*SQRT(3)/3000</f>
        <v>37.426914220252819</v>
      </c>
      <c r="E22" s="37">
        <f>SUM([1]Лист1!K15:M15)*SQRT(3)/3000</f>
        <v>10.734702999906439</v>
      </c>
      <c r="F22" s="37">
        <f>SUM([1]Лист1!N15:P15)*SQRT(3)/3000</f>
        <v>37.548417007053509</v>
      </c>
      <c r="G22" s="37">
        <f>SUM([1]Лист1!Q15:S15)*SQRT(3)/3000</f>
        <v>6.5032711227508671</v>
      </c>
      <c r="H22" s="37">
        <f>SUM([1]Лист1!T15:V15)*SQRT(3)/3000</f>
        <v>6.4115809718003245</v>
      </c>
      <c r="I22" s="37">
        <f>SUM([1]Лист1!W15:Y15)*SQRT(3)/3000</f>
        <v>6.4726628982297791</v>
      </c>
    </row>
    <row r="23" spans="1:9">
      <c r="A23" s="54">
        <f>'Нагрузка ежечасно'!A17</f>
        <v>40152.541666666701</v>
      </c>
      <c r="B23" s="37">
        <f>SUM([1]Лист1!B16:D16)*SQRT(3)/3000</f>
        <v>6.4450320690469018</v>
      </c>
      <c r="C23" s="37">
        <f>SUM([1]Лист1!E16:G16)*SQRT(3)/3000</f>
        <v>10.626896693541738</v>
      </c>
      <c r="D23" s="37">
        <f>SUM([1]Лист1!H16:J16)*SQRT(3)/3000</f>
        <v>37.440009679058576</v>
      </c>
      <c r="E23" s="37">
        <f>SUM([1]Лист1!K16:M16)*SQRT(3)/3000</f>
        <v>10.695406808534587</v>
      </c>
      <c r="F23" s="37">
        <f>SUM([1]Лист1!N16:P16)*SQRT(3)/3000</f>
        <v>37.441782144384995</v>
      </c>
      <c r="G23" s="37">
        <f>SUM([1]Лист1!Q16:S16)*SQRT(3)/3000</f>
        <v>6.5026337280536817</v>
      </c>
      <c r="H23" s="37">
        <f>SUM([1]Лист1!T16:V16)*SQRT(3)/3000</f>
        <v>6.3894153402655975</v>
      </c>
      <c r="I23" s="37">
        <f>SUM([1]Лист1!W16:Y16)*SQRT(3)/3000</f>
        <v>6.4384791434916009</v>
      </c>
    </row>
    <row r="24" spans="1:9">
      <c r="A24" s="54">
        <f>'Нагрузка ежечасно'!A18</f>
        <v>40151.583333333401</v>
      </c>
      <c r="B24" s="37">
        <f>SUM([1]Лист1!B17:D17)*SQRT(3)/3000</f>
        <v>6.4537113756436293</v>
      </c>
      <c r="C24" s="37">
        <f>SUM([1]Лист1!E17:G17)*SQRT(3)/3000</f>
        <v>10.627602792920959</v>
      </c>
      <c r="D24" s="37">
        <f>SUM([1]Лист1!H17:J17)*SQRT(3)/3000</f>
        <v>37.443698947278705</v>
      </c>
      <c r="E24" s="37">
        <f>SUM([1]Лист1!K17:M17)*SQRT(3)/3000</f>
        <v>10.691836474469918</v>
      </c>
      <c r="F24" s="37">
        <f>SUM([1]Лист1!N17:P17)*SQRT(3)/3000</f>
        <v>37.563895767770482</v>
      </c>
      <c r="G24" s="37">
        <f>SUM([1]Лист1!Q17:S17)*SQRT(3)/3000</f>
        <v>6.5046810121082288</v>
      </c>
      <c r="H24" s="37">
        <f>SUM([1]Лист1!T17:V17)*SQRT(3)/3000</f>
        <v>6.3768597039615296</v>
      </c>
      <c r="I24" s="37">
        <f>SUM([1]Лист1!W17:Y17)*SQRT(3)/3000</f>
        <v>6.443101409746733</v>
      </c>
    </row>
    <row r="25" spans="1:9">
      <c r="A25" s="54">
        <f>'Нагрузка ежечасно'!A19</f>
        <v>40150.625000000102</v>
      </c>
      <c r="B25" s="37">
        <f>SUM([1]Лист1!B18:D18)*SQRT(3)/3000</f>
        <v>6.5326391988937367</v>
      </c>
      <c r="C25" s="37">
        <f>SUM([1]Лист1!E18:G18)*SQRT(3)/3000</f>
        <v>10.641307356260711</v>
      </c>
      <c r="D25" s="37">
        <f>SUM([1]Лист1!H18:J18)*SQRT(3)/3000</f>
        <v>37.500641849628337</v>
      </c>
      <c r="E25" s="37">
        <f>SUM([1]Лист1!K18:M18)*SQRT(3)/3000</f>
        <v>10.66985674972187</v>
      </c>
      <c r="F25" s="37">
        <f>SUM([1]Лист1!N18:P18)*SQRT(3)/3000</f>
        <v>37.684914157695324</v>
      </c>
      <c r="G25" s="37">
        <f>SUM([1]Лист1!Q18:S18)*SQRT(3)/3000</f>
        <v>6.5013814553198097</v>
      </c>
      <c r="H25" s="37">
        <f>SUM([1]Лист1!T18:V18)*SQRT(3)/3000</f>
        <v>6.4073414887736657</v>
      </c>
      <c r="I25" s="37">
        <f>SUM([1]Лист1!W18:Y18)*SQRT(3)/3000</f>
        <v>6.4399542734293789</v>
      </c>
    </row>
    <row r="26" spans="1:9">
      <c r="A26" s="54">
        <f>'Нагрузка ежечасно'!A20</f>
        <v>40149.666666666701</v>
      </c>
      <c r="B26" s="37">
        <f>SUM([1]Лист1!B19:D19)*SQRT(3)/3000</f>
        <v>6.5147892606212006</v>
      </c>
      <c r="C26" s="37">
        <f>SUM([1]Лист1!E19:G19)*SQRT(3)/3000</f>
        <v>10.615833507683528</v>
      </c>
      <c r="D26" s="37">
        <f>SUM([1]Лист1!H19:J19)*SQRT(3)/3000</f>
        <v>37.312534781073403</v>
      </c>
      <c r="E26" s="37">
        <f>SUM([1]Лист1!K19:M19)*SQRT(3)/3000</f>
        <v>10.698718489678656</v>
      </c>
      <c r="F26" s="37">
        <f>SUM([1]Лист1!N19:P19)*SQRT(3)/3000</f>
        <v>37.540328907132427</v>
      </c>
      <c r="G26" s="37">
        <f>SUM([1]Лист1!Q19:S19)*SQRT(3)/3000</f>
        <v>6.490725301401377</v>
      </c>
      <c r="H26" s="37">
        <f>SUM([1]Лист1!T19:V19)*SQRT(3)/3000</f>
        <v>6.3680608858590801</v>
      </c>
      <c r="I26" s="37">
        <f>SUM([1]Лист1!W19:Y19)*SQRT(3)/3000</f>
        <v>6.4503275257159096</v>
      </c>
    </row>
    <row r="27" spans="1:9">
      <c r="A27" s="54">
        <f>'Нагрузка ежечасно'!A21</f>
        <v>40148.708333333401</v>
      </c>
      <c r="B27" s="37">
        <f>SUM([1]Лист1!B20:D20)*SQRT(3)/3000</f>
        <v>6.5179883584627811</v>
      </c>
      <c r="C27" s="37">
        <f>SUM([1]Лист1!E20:G20)*SQRT(3)/3000</f>
        <v>10.581182676577573</v>
      </c>
      <c r="D27" s="37">
        <f>SUM([1]Лист1!H20:J20)*SQRT(3)/3000</f>
        <v>37.341613027381129</v>
      </c>
      <c r="E27" s="37">
        <f>SUM([1]Лист1!K20:M20)*SQRT(3)/3000</f>
        <v>10.703010511579812</v>
      </c>
      <c r="F27" s="37">
        <f>SUM([1]Лист1!N20:P20)*SQRT(3)/3000</f>
        <v>37.576566296778118</v>
      </c>
      <c r="G27" s="37">
        <f>SUM([1]Лист1!Q20:S20)*SQRT(3)/3000</f>
        <v>6.4887940647509375</v>
      </c>
      <c r="H27" s="37">
        <f>SUM([1]Лист1!T20:V20)*SQRT(3)/3000</f>
        <v>6.3625310249807816</v>
      </c>
      <c r="I27" s="37">
        <f>SUM([1]Лист1!W20:Y20)*SQRT(3)/3000</f>
        <v>6.4492692426724849</v>
      </c>
    </row>
    <row r="28" spans="1:9">
      <c r="A28" s="54">
        <f>'Нагрузка ежечасно'!A22</f>
        <v>40147.750000000102</v>
      </c>
      <c r="B28" s="37">
        <f>SUM([1]Лист1!B21:D21)*SQRT(3)/3000</f>
        <v>6.518525871563396</v>
      </c>
      <c r="C28" s="37">
        <f>SUM([1]Лист1!E21:G21)*SQRT(3)/3000</f>
        <v>10.6120056753988</v>
      </c>
      <c r="D28" s="37">
        <f>SUM([1]Лист1!H21:J21)*SQRT(3)/3000</f>
        <v>37.401858950620799</v>
      </c>
      <c r="E28" s="37">
        <f>SUM([1]Лист1!K21:M21)*SQRT(3)/3000</f>
        <v>10.675538453720964</v>
      </c>
      <c r="F28" s="37">
        <f>SUM([1]Лист1!N21:P21)*SQRT(3)/3000</f>
        <v>37.464958716241071</v>
      </c>
      <c r="G28" s="37">
        <f>SUM([1]Лист1!Q21:S21)*SQRT(3)/3000</f>
        <v>6.4888564185800108</v>
      </c>
      <c r="H28" s="37">
        <f>SUM([1]Лист1!T21:V21)*SQRT(3)/3000</f>
        <v>6.3813526437563635</v>
      </c>
      <c r="I28" s="37">
        <f>SUM([1]Лист1!W21:Y21)*SQRT(3)/3000</f>
        <v>6.4371287212119652</v>
      </c>
    </row>
    <row r="29" spans="1:9">
      <c r="A29" s="54">
        <f>'Нагрузка ежечасно'!A23</f>
        <v>40146.791666666802</v>
      </c>
      <c r="B29" s="37">
        <f>SUM([1]Лист1!B22:D22)*SQRT(3)/3000</f>
        <v>6.5221129487858711</v>
      </c>
      <c r="C29" s="37">
        <f>SUM([1]Лист1!E22:G22)*SQRT(3)/3000</f>
        <v>10.646864352601661</v>
      </c>
      <c r="D29" s="37">
        <f>SUM([1]Лист1!H22:J22)*SQRT(3)/3000</f>
        <v>37.537842836873303</v>
      </c>
      <c r="E29" s="37">
        <f>SUM([1]Лист1!K22:M22)*SQRT(3)/3000</f>
        <v>10.700934937362076</v>
      </c>
      <c r="F29" s="37">
        <f>SUM([1]Лист1!N22:P22)*SQRT(3)/3000</f>
        <v>37.535375241822784</v>
      </c>
      <c r="G29" s="37">
        <f>SUM([1]Лист1!Q22:S22)*SQRT(3)/3000</f>
        <v>6.4968561839099017</v>
      </c>
      <c r="H29" s="37">
        <f>SUM([1]Лист1!T22:V22)*SQRT(3)/3000</f>
        <v>6.3884684858241263</v>
      </c>
      <c r="I29" s="37">
        <f>SUM([1]Лист1!W22:Y22)*SQRT(3)/3000</f>
        <v>6.4637284028140716</v>
      </c>
    </row>
    <row r="30" spans="1:9">
      <c r="A30" s="54">
        <f>'Нагрузка ежечасно'!A24</f>
        <v>40145.833333333401</v>
      </c>
      <c r="B30" s="37">
        <f>SUM([1]Лист1!B23:D23)*SQRT(3)/3000</f>
        <v>6.5338729964189941</v>
      </c>
      <c r="C30" s="37">
        <f>SUM([1]Лист1!E23:G23)*SQRT(3)/3000</f>
        <v>10.637478369275444</v>
      </c>
      <c r="D30" s="37">
        <f>SUM([1]Лист1!H23:J23)*SQRT(3)/3000</f>
        <v>37.483022851463474</v>
      </c>
      <c r="E30" s="37">
        <f>SUM([1]Лист1!K23:M23)*SQRT(3)/3000</f>
        <v>10.74093029990992</v>
      </c>
      <c r="F30" s="37">
        <f>SUM([1]Лист1!N23:P23)*SQRT(3)/3000</f>
        <v>37.670359157409052</v>
      </c>
      <c r="G30" s="37">
        <f>SUM([1]Лист1!Q23:S23)*SQRT(3)/3000</f>
        <v>6.5095711688882645</v>
      </c>
      <c r="H30" s="37">
        <f>SUM([1]Лист1!T23:V23)*SQRT(3)/3000</f>
        <v>6.3941738611842567</v>
      </c>
      <c r="I30" s="37">
        <f>SUM([1]Лист1!W23:Y23)*SQRT(3)/3000</f>
        <v>6.4587135383758891</v>
      </c>
    </row>
    <row r="31" spans="1:9">
      <c r="A31" s="54">
        <f>'Нагрузка ежечасно'!A25</f>
        <v>40144.875000000102</v>
      </c>
      <c r="B31" s="37">
        <f>SUM([1]Лист1!B24:D24)*SQRT(3)/3000</f>
        <v>6.5453033770484108</v>
      </c>
      <c r="C31" s="37">
        <f>SUM([1]Лист1!E24:G24)*SQRT(3)/3000</f>
        <v>10.64149268569712</v>
      </c>
      <c r="D31" s="37">
        <f>SUM([1]Лист1!H24:J24)*SQRT(3)/3000</f>
        <v>37.595606153955451</v>
      </c>
      <c r="E31" s="37">
        <f>SUM([1]Лист1!K24:M24)*SQRT(3)/3000</f>
        <v>10.756897498954629</v>
      </c>
      <c r="F31" s="37">
        <f>SUM([1]Лист1!N24:P24)*SQRT(3)/3000</f>
        <v>37.768847030429029</v>
      </c>
      <c r="G31" s="37">
        <f>SUM([1]Лист1!Q24:S24)*SQRT(3)/3000</f>
        <v>6.5233935116829329</v>
      </c>
      <c r="H31" s="37">
        <f>SUM([1]Лист1!T24:V24)*SQRT(3)/3000</f>
        <v>6.4094430437535159</v>
      </c>
      <c r="I31" s="37">
        <f>SUM([1]Лист1!W24:Y24)*SQRT(3)/3000</f>
        <v>6.4674280633390371</v>
      </c>
    </row>
    <row r="32" spans="1:9">
      <c r="A32" s="54">
        <f>'Нагрузка ежечасно'!A26</f>
        <v>40143.916666666802</v>
      </c>
      <c r="B32" s="37">
        <f>SUM([1]Лист1!B25:D25)*SQRT(3)/3000</f>
        <v>6.5492697733977439</v>
      </c>
      <c r="C32" s="37">
        <f>SUM([1]Лист1!E25:G25)*SQRT(3)/3000</f>
        <v>10.673702479864941</v>
      </c>
      <c r="D32" s="37">
        <f>SUM([1]Лист1!H25:J25)*SQRT(3)/3000</f>
        <v>37.614691044453785</v>
      </c>
      <c r="E32" s="37">
        <f>SUM([1]Лист1!K25:M25)*SQRT(3)/3000</f>
        <v>10.787945087030568</v>
      </c>
      <c r="F32" s="37">
        <f>SUM([1]Лист1!N25:P25)*SQRT(3)/3000</f>
        <v>37.935920073976853</v>
      </c>
      <c r="G32" s="37">
        <f>SUM([1]Лист1!Q25:S25)*SQRT(3)/3000</f>
        <v>6.5347459500260081</v>
      </c>
      <c r="H32" s="37">
        <f>SUM([1]Лист1!T25:V25)*SQRT(3)/3000</f>
        <v>6.4199219511393082</v>
      </c>
      <c r="I32" s="37">
        <f>SUM([1]Лист1!W25:Y25)*SQRT(3)/3000</f>
        <v>6.4914798982032078</v>
      </c>
    </row>
    <row r="33" spans="1:9">
      <c r="A33" s="54">
        <f>'Нагрузка ежечасно'!A27</f>
        <v>40142.958333333401</v>
      </c>
      <c r="B33" s="37">
        <f>SUM([1]Лист1!B26:D26)*SQRT(3)/3000</f>
        <v>6.5618715977233455</v>
      </c>
      <c r="C33" s="37">
        <f>SUM([1]Лист1!E26:G26)*SQRT(3)/3000</f>
        <v>10.680015227708259</v>
      </c>
      <c r="D33" s="37">
        <f>SUM([1]Лист1!H26:J26)*SQRT(3)/3000</f>
        <v>37.721807994597064</v>
      </c>
      <c r="E33" s="37">
        <f>SUM([1]Лист1!K26:M26)*SQRT(3)/3000</f>
        <v>10.795566687934143</v>
      </c>
      <c r="F33" s="37">
        <f>SUM([1]Лист1!N26:P26)*SQRT(3)/3000</f>
        <v>37.941561363457105</v>
      </c>
      <c r="G33" s="37">
        <f>SUM([1]Лист1!Q26:S26)*SQRT(3)/3000</f>
        <v>6.552656510076809</v>
      </c>
      <c r="H33" s="37">
        <f>SUM([1]Лист1!T26:V26)*SQRT(3)/3000</f>
        <v>6.4162159397613783</v>
      </c>
      <c r="I33" s="37">
        <f>SUM([1]Лист1!W26:Y26)*SQRT(3)/3000</f>
        <v>6.4922506608125756</v>
      </c>
    </row>
    <row r="34" spans="1:9">
      <c r="A34" s="54">
        <f>'Нагрузка ежечасно'!A28</f>
        <v>40142.000000000102</v>
      </c>
      <c r="B34" s="37">
        <f>SUM([1]Лист1!B27:D27)*SQRT(3)/3000</f>
        <v>6.5907362244314802</v>
      </c>
      <c r="C34" s="37">
        <f>SUM([1]Лист1!E27:G27)*SQRT(3)/3000</f>
        <v>10.707415694133731</v>
      </c>
      <c r="D34" s="37">
        <f>SUM([1]Лист1!H27:J27)*SQRT(3)/3000</f>
        <v>37.762441906542641</v>
      </c>
      <c r="E34" s="37">
        <f>SUM([1]Лист1!K27:M27)*SQRT(3)/3000</f>
        <v>10.801401967104841</v>
      </c>
      <c r="F34" s="37">
        <f>SUM([1]Лист1!N27:P27)*SQRT(3)/3000</f>
        <v>37.993959364487679</v>
      </c>
      <c r="G34" s="37">
        <f>SUM([1]Лист1!Q27:S27)*SQRT(3)/3000</f>
        <v>6.5634616203646932</v>
      </c>
      <c r="H34" s="37">
        <f>SUM([1]Лист1!T27:V27)*SQRT(3)/3000</f>
        <v>6.4410142885236112</v>
      </c>
      <c r="I34" s="37">
        <f>SUM([1]Лист1!W27:Y27)*SQRT(3)/3000</f>
        <v>6.5211279892266347</v>
      </c>
    </row>
  </sheetData>
  <phoneticPr fontId="7" type="noConversion"/>
  <pageMargins left="0.7" right="0.7" top="0.75" bottom="0.75" header="0.3" footer="0.3"/>
  <pageSetup paperSize="9" scale="97" orientation="portrait" r:id="rId1"/>
  <ignoredErrors>
    <ignoredError sqref="B11:I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Normal="100" workbookViewId="0">
      <selection activeCell="G3" sqref="G3"/>
    </sheetView>
  </sheetViews>
  <sheetFormatPr defaultRowHeight="15"/>
  <cols>
    <col min="2" max="3" width="10.7109375" bestFit="1" customWidth="1"/>
    <col min="6" max="7" width="11.140625" customWidth="1"/>
  </cols>
  <sheetData>
    <row r="2" spans="1:14" ht="15.75">
      <c r="A2" s="99" t="s">
        <v>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6"/>
      <c r="M2" s="16"/>
      <c r="N2" s="16"/>
    </row>
    <row r="3" spans="1:14">
      <c r="A3" s="16" t="s">
        <v>33</v>
      </c>
      <c r="B3" s="16"/>
      <c r="C3" s="16"/>
      <c r="D3" s="16"/>
      <c r="E3" s="16"/>
      <c r="F3" s="16"/>
      <c r="G3" s="100">
        <f>'Нагрузка ежечасно'!M1</f>
        <v>41626</v>
      </c>
      <c r="H3" s="16"/>
      <c r="I3" s="16"/>
      <c r="J3" s="16"/>
      <c r="K3" s="16"/>
      <c r="L3" s="16"/>
      <c r="M3" s="16"/>
      <c r="N3" s="16"/>
    </row>
    <row r="4" spans="1:14">
      <c r="A4" s="2"/>
      <c r="B4" s="78" t="s">
        <v>11</v>
      </c>
      <c r="C4" s="79"/>
      <c r="D4" s="78" t="s">
        <v>9</v>
      </c>
      <c r="E4" s="79"/>
      <c r="F4" s="78" t="s">
        <v>10</v>
      </c>
      <c r="G4" s="79"/>
      <c r="H4" s="80" t="s">
        <v>12</v>
      </c>
      <c r="I4" s="80"/>
    </row>
    <row r="5" spans="1:14">
      <c r="A5" s="4" t="s">
        <v>0</v>
      </c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</row>
    <row r="6" spans="1:14">
      <c r="A6" s="42">
        <f>'Нагрузка по 35-10-6 кВ'!A61</f>
        <v>40164.041666666664</v>
      </c>
      <c r="B6" s="9">
        <f>'Нагрузка по 35-10-6 кВ'!B61</f>
        <v>0.84299999999999997</v>
      </c>
      <c r="C6" s="9">
        <f>'Нагрузка по 35-10-6 кВ'!C61+$B$13+(B6^2+'Нагрузка по 35-10-6 кВ'!C61^2)*$C$13/G14^2</f>
        <v>0.76787955344581749</v>
      </c>
      <c r="D6" s="9">
        <f>'Нагрузка по 35-10-6 кВ'!D61</f>
        <v>12.613049999999999</v>
      </c>
      <c r="E6" s="9">
        <f>'Нагрузка по 35-10-6 кВ'!E61+$B$14+(D6^2+'Нагрузка по 35-10-6 кВ'!E61^2)*$C$14/I14^2</f>
        <v>5.7254203557297636</v>
      </c>
      <c r="F6" s="9">
        <f>'Нагрузка по 35-10-6 кВ'!F61</f>
        <v>13.3802</v>
      </c>
      <c r="G6" s="9">
        <f>'Нагрузка по 35-10-6 кВ'!G61+$B$15+(F6^2+'Нагрузка по 35-10-6 кВ'!G61^2)*$C$15/G21^2</f>
        <v>2.1146807137122101</v>
      </c>
      <c r="H6" s="9">
        <f>'Нагрузка по 35-10-6 кВ'!H61</f>
        <v>1.8782999999999999</v>
      </c>
      <c r="I6" s="9">
        <f>'Нагрузка по 35-10-6 кВ'!I61+$B$16+(H6^2+'Нагрузка по 35-10-6 кВ'!I61^2)*$C$16/J21^2</f>
        <v>0.85532518678907543</v>
      </c>
      <c r="L6" s="32"/>
    </row>
    <row r="7" spans="1:14">
      <c r="A7" s="42">
        <f>'Нагрузка по 35-10-6 кВ'!A62</f>
        <v>40159.25</v>
      </c>
      <c r="B7" s="9">
        <f>'Нагрузка по 35-10-6 кВ'!B62</f>
        <v>1.8978000000000002</v>
      </c>
      <c r="C7" s="9">
        <f>'Нагрузка по 35-10-6 кВ'!C62+$B$13+(B7^2+'Нагрузка по 35-10-6 кВ'!C62^2)*$C$13/G15^2</f>
        <v>1.0653965315674083</v>
      </c>
      <c r="D7" s="9">
        <f>'Нагрузка по 35-10-6 кВ'!D62</f>
        <v>12.714799999999999</v>
      </c>
      <c r="E7" s="9">
        <f>'Нагрузка по 35-10-6 кВ'!E62+$B$14+(D7^2+'Нагрузка по 35-10-6 кВ'!E62^2)*$C$14/I15^2</f>
        <v>5.6085639564157912</v>
      </c>
      <c r="F7" s="9">
        <f>'Нагрузка по 35-10-6 кВ'!F62</f>
        <v>12.4932</v>
      </c>
      <c r="G7" s="9">
        <f>'Нагрузка по 35-10-6 кВ'!G62+$B$15+(F7^2+'Нагрузка по 35-10-6 кВ'!G62^2)*$C$15/G22^2</f>
        <v>1.7989447874321864</v>
      </c>
      <c r="H7" s="9">
        <f>'Нагрузка по 35-10-6 кВ'!H62</f>
        <v>2.9254499999999997</v>
      </c>
      <c r="I7" s="9">
        <f>'Нагрузка по 35-10-6 кВ'!I62+$B$16+(H7^2+'Нагрузка по 35-10-6 кВ'!I62^2)*$C$16/J22^2</f>
        <v>0.93016104006855116</v>
      </c>
      <c r="L7" s="32"/>
    </row>
    <row r="8" spans="1:14">
      <c r="A8" s="42">
        <f>'Нагрузка по 35-10-6 кВ'!A63</f>
        <v>40150.625000000102</v>
      </c>
      <c r="B8" s="9">
        <f>'Нагрузка по 35-10-6 кВ'!B63</f>
        <v>1.3893000000000002</v>
      </c>
      <c r="C8" s="9">
        <f>'Нагрузка по 35-10-6 кВ'!C63+$B$13+(B8^2+'Нагрузка по 35-10-6 кВ'!C63^2)*$C$13/G16^2</f>
        <v>0.80664873079783872</v>
      </c>
      <c r="D8" s="9">
        <f>'Нагрузка по 35-10-6 кВ'!D63</f>
        <v>15.64995</v>
      </c>
      <c r="E8" s="9">
        <f>'Нагрузка по 35-10-6 кВ'!E63+$B$14+(D8^2+'Нагрузка по 35-10-6 кВ'!E63^2)*$C$14/I16^2</f>
        <v>7.2985644138591059</v>
      </c>
      <c r="F8" s="9">
        <f>'Нагрузка по 35-10-6 кВ'!F63</f>
        <v>16.136650000000003</v>
      </c>
      <c r="G8" s="9">
        <f>'Нагрузка по 35-10-6 кВ'!G63+$B$15+(F8^2+'Нагрузка по 35-10-6 кВ'!G63^2)*$C$15/G23^2</f>
        <v>2.295073229306503</v>
      </c>
      <c r="H8" s="9">
        <f>'Нагрузка по 35-10-6 кВ'!H63</f>
        <v>3.3754499999999998</v>
      </c>
      <c r="I8" s="9">
        <f>'Нагрузка по 35-10-6 кВ'!I63+$B$16+(H8^2+'Нагрузка по 35-10-6 кВ'!I63^2)*$C$16/J23^2</f>
        <v>0.97611287314560413</v>
      </c>
      <c r="L8" s="32"/>
    </row>
    <row r="9" spans="1:14">
      <c r="A9" s="42">
        <f>'Нагрузка по 35-10-6 кВ'!A64</f>
        <v>40147.750000000102</v>
      </c>
      <c r="B9" s="9">
        <f>'Нагрузка по 35-10-6 кВ'!B64</f>
        <v>1.2942</v>
      </c>
      <c r="C9" s="9">
        <f>'Нагрузка по 35-10-6 кВ'!C64+$B$13+(B9^2+'Нагрузка по 35-10-6 кВ'!C64^2)*$C$13/G17^2</f>
        <v>0.77779343380425703</v>
      </c>
      <c r="D9" s="9">
        <f>'Нагрузка по 35-10-6 кВ'!D64</f>
        <v>15.111099999999999</v>
      </c>
      <c r="E9" s="9">
        <f>'Нагрузка по 35-10-6 кВ'!E64+$B$14+(D9^2+'Нагрузка по 35-10-6 кВ'!E64^2)*$C$14/I17^2</f>
        <v>6.5226729136083357</v>
      </c>
      <c r="F9" s="9">
        <f>'Нагрузка по 35-10-6 кВ'!F64</f>
        <v>15.248650000000001</v>
      </c>
      <c r="G9" s="9">
        <f>'Нагрузка по 35-10-6 кВ'!G64+$B$15+(F9^2+'Нагрузка по 35-10-6 кВ'!G64^2)*$C$15/G24^2</f>
        <v>1.9372541829002898</v>
      </c>
      <c r="H9" s="9">
        <f>'Нагрузка по 35-10-6 кВ'!H64</f>
        <v>3.3776999999999999</v>
      </c>
      <c r="I9" s="9">
        <f>'Нагрузка по 35-10-6 кВ'!I64+$B$16+(H9^2+'Нагрузка по 35-10-6 кВ'!I64^2)*$C$16/J24^2</f>
        <v>0.97667001764159478</v>
      </c>
      <c r="L9" s="32"/>
    </row>
    <row r="11" spans="1:14">
      <c r="A11" s="24" t="s">
        <v>13</v>
      </c>
      <c r="B11" s="24"/>
      <c r="C11" s="24"/>
      <c r="D11" s="24"/>
      <c r="E11" s="24" t="s">
        <v>32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1:14">
      <c r="A12" s="1"/>
      <c r="B12" s="8" t="s">
        <v>14</v>
      </c>
      <c r="C12" s="4" t="s">
        <v>15</v>
      </c>
      <c r="E12" s="80" t="s">
        <v>0</v>
      </c>
      <c r="F12" s="80" t="s">
        <v>16</v>
      </c>
      <c r="G12" s="81" t="s">
        <v>27</v>
      </c>
      <c r="H12" s="81"/>
      <c r="I12" s="81" t="s">
        <v>28</v>
      </c>
      <c r="J12" s="81"/>
      <c r="K12" s="81"/>
    </row>
    <row r="13" spans="1:14">
      <c r="A13" s="8" t="s">
        <v>11</v>
      </c>
      <c r="B13" s="25">
        <v>0.27</v>
      </c>
      <c r="C13" s="25">
        <v>122.75</v>
      </c>
      <c r="E13" s="80"/>
      <c r="F13" s="80"/>
      <c r="G13" s="28" t="s">
        <v>31</v>
      </c>
      <c r="H13" s="31" t="s">
        <v>25</v>
      </c>
      <c r="I13" s="28" t="s">
        <v>31</v>
      </c>
      <c r="J13" s="29" t="s">
        <v>25</v>
      </c>
      <c r="K13" s="29" t="s">
        <v>26</v>
      </c>
    </row>
    <row r="14" spans="1:14">
      <c r="A14" s="8" t="s">
        <v>9</v>
      </c>
      <c r="B14" s="25">
        <v>0.248</v>
      </c>
      <c r="C14" s="25">
        <v>35.54</v>
      </c>
      <c r="E14" s="42">
        <f>A6</f>
        <v>40164.041666666664</v>
      </c>
      <c r="F14" s="26">
        <v>118.7</v>
      </c>
      <c r="G14" s="5">
        <f>F14</f>
        <v>118.7</v>
      </c>
      <c r="H14" s="27">
        <v>2</v>
      </c>
      <c r="I14" s="5">
        <f>F14</f>
        <v>118.7</v>
      </c>
      <c r="J14" s="27">
        <v>7</v>
      </c>
      <c r="K14" s="27">
        <v>3</v>
      </c>
    </row>
    <row r="15" spans="1:14">
      <c r="A15" s="8" t="s">
        <v>10</v>
      </c>
      <c r="B15" s="25">
        <v>0.23200000000000001</v>
      </c>
      <c r="C15" s="25">
        <v>34.04</v>
      </c>
      <c r="E15" s="42">
        <f>A7</f>
        <v>40159.25</v>
      </c>
      <c r="F15" s="26">
        <v>118.7</v>
      </c>
      <c r="G15" s="5">
        <f>F15</f>
        <v>118.7</v>
      </c>
      <c r="H15" s="27">
        <v>2</v>
      </c>
      <c r="I15" s="5">
        <f>F15</f>
        <v>118.7</v>
      </c>
      <c r="J15" s="27">
        <v>7</v>
      </c>
      <c r="K15" s="27">
        <v>3</v>
      </c>
    </row>
    <row r="16" spans="1:14">
      <c r="A16" s="8" t="s">
        <v>12</v>
      </c>
      <c r="B16" s="25">
        <v>0.13800000000000001</v>
      </c>
      <c r="C16" s="25">
        <v>90.81</v>
      </c>
      <c r="E16" s="42">
        <f>A8</f>
        <v>40150.625000000102</v>
      </c>
      <c r="F16" s="26">
        <v>118.7</v>
      </c>
      <c r="G16" s="5">
        <f>F16</f>
        <v>118.7</v>
      </c>
      <c r="H16" s="27">
        <v>2</v>
      </c>
      <c r="I16" s="5">
        <f>F16</f>
        <v>118.7</v>
      </c>
      <c r="J16" s="27">
        <v>7</v>
      </c>
      <c r="K16" s="27">
        <v>3</v>
      </c>
    </row>
    <row r="17" spans="1:14">
      <c r="E17" s="42">
        <f>A9</f>
        <v>40147.750000000102</v>
      </c>
      <c r="F17" s="26">
        <v>118.7</v>
      </c>
      <c r="G17" s="5">
        <f>F17</f>
        <v>118.7</v>
      </c>
      <c r="H17" s="27">
        <v>2</v>
      </c>
      <c r="I17" s="5">
        <f>F17</f>
        <v>118.7</v>
      </c>
      <c r="J17" s="27">
        <v>7</v>
      </c>
      <c r="K17" s="27">
        <v>3</v>
      </c>
    </row>
    <row r="18" spans="1:14">
      <c r="E18" s="43"/>
      <c r="L18" s="16"/>
      <c r="M18" s="16"/>
      <c r="N18" s="16"/>
    </row>
    <row r="19" spans="1:14">
      <c r="A19" s="33"/>
      <c r="E19" s="82" t="s">
        <v>0</v>
      </c>
      <c r="F19" s="80" t="s">
        <v>17</v>
      </c>
      <c r="G19" s="81" t="s">
        <v>29</v>
      </c>
      <c r="H19" s="81"/>
      <c r="I19" s="81"/>
      <c r="J19" s="81" t="s">
        <v>30</v>
      </c>
      <c r="K19" s="81"/>
      <c r="L19" s="24"/>
      <c r="M19" s="24"/>
      <c r="N19" s="24"/>
    </row>
    <row r="20" spans="1:14">
      <c r="A20" s="33"/>
      <c r="E20" s="82"/>
      <c r="F20" s="80"/>
      <c r="G20" s="28" t="s">
        <v>31</v>
      </c>
      <c r="H20" s="29" t="s">
        <v>25</v>
      </c>
      <c r="I20" s="29" t="s">
        <v>26</v>
      </c>
      <c r="J20" s="28" t="s">
        <v>31</v>
      </c>
      <c r="K20" s="30" t="s">
        <v>25</v>
      </c>
    </row>
    <row r="21" spans="1:14">
      <c r="A21" s="33"/>
      <c r="E21" s="42">
        <f>E14</f>
        <v>40164.041666666664</v>
      </c>
      <c r="F21" s="26">
        <v>116</v>
      </c>
      <c r="G21" s="5">
        <f>F21</f>
        <v>116</v>
      </c>
      <c r="H21" s="27">
        <v>8</v>
      </c>
      <c r="I21" s="27">
        <v>3</v>
      </c>
      <c r="J21" s="5">
        <f>F21</f>
        <v>116</v>
      </c>
      <c r="K21" s="27">
        <v>4</v>
      </c>
    </row>
    <row r="22" spans="1:14">
      <c r="E22" s="42">
        <f>E15</f>
        <v>40159.25</v>
      </c>
      <c r="F22" s="26">
        <v>116</v>
      </c>
      <c r="G22" s="5">
        <f>F22</f>
        <v>116</v>
      </c>
      <c r="H22" s="27">
        <v>8</v>
      </c>
      <c r="I22" s="27">
        <v>3</v>
      </c>
      <c r="J22" s="5">
        <f>F22</f>
        <v>116</v>
      </c>
      <c r="K22" s="27">
        <v>4</v>
      </c>
    </row>
    <row r="23" spans="1:14">
      <c r="E23" s="42">
        <f>E16</f>
        <v>40150.625000000102</v>
      </c>
      <c r="F23" s="26">
        <v>116</v>
      </c>
      <c r="G23" s="5">
        <f>F23</f>
        <v>116</v>
      </c>
      <c r="H23" s="27">
        <v>8</v>
      </c>
      <c r="I23" s="27">
        <v>3</v>
      </c>
      <c r="J23" s="5">
        <f>F23</f>
        <v>116</v>
      </c>
      <c r="K23" s="27">
        <v>4</v>
      </c>
    </row>
    <row r="24" spans="1:14">
      <c r="B24" s="2"/>
      <c r="E24" s="42">
        <f>E17</f>
        <v>40147.750000000102</v>
      </c>
      <c r="F24" s="26">
        <v>116</v>
      </c>
      <c r="G24" s="5">
        <f>F24</f>
        <v>116</v>
      </c>
      <c r="H24" s="27">
        <v>8</v>
      </c>
      <c r="I24" s="27">
        <v>3</v>
      </c>
      <c r="J24" s="5">
        <f>F24</f>
        <v>116</v>
      </c>
      <c r="K24" s="27">
        <v>4</v>
      </c>
    </row>
    <row r="25" spans="1:14">
      <c r="A25" s="33"/>
      <c r="C25" s="2"/>
    </row>
    <row r="26" spans="1:14">
      <c r="A26" s="33"/>
    </row>
    <row r="27" spans="1:14">
      <c r="A27" s="33"/>
    </row>
  </sheetData>
  <mergeCells count="13">
    <mergeCell ref="E12:E13"/>
    <mergeCell ref="F12:F13"/>
    <mergeCell ref="G12:H12"/>
    <mergeCell ref="G19:I19"/>
    <mergeCell ref="I12:K12"/>
    <mergeCell ref="J19:K19"/>
    <mergeCell ref="E19:E20"/>
    <mergeCell ref="F19:F20"/>
    <mergeCell ref="A2:K2"/>
    <mergeCell ref="B4:C4"/>
    <mergeCell ref="D4:E4"/>
    <mergeCell ref="F4:G4"/>
    <mergeCell ref="H4:I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topLeftCell="A10" zoomScale="85" zoomScaleNormal="100" workbookViewId="0">
      <selection activeCell="A59" sqref="A59"/>
    </sheetView>
  </sheetViews>
  <sheetFormatPr defaultRowHeight="15"/>
  <cols>
    <col min="1" max="1" width="9" style="43" bestFit="1" customWidth="1"/>
    <col min="13" max="13" width="10.28515625" bestFit="1" customWidth="1"/>
  </cols>
  <sheetData>
    <row r="1" spans="1:14">
      <c r="B1" s="16"/>
      <c r="C1" s="16"/>
      <c r="D1" s="16"/>
      <c r="E1" s="16"/>
      <c r="F1" s="16" t="s">
        <v>24</v>
      </c>
      <c r="G1" s="16"/>
      <c r="H1" s="16"/>
      <c r="I1" s="16"/>
      <c r="J1" s="16"/>
      <c r="K1" s="16"/>
      <c r="L1" s="16"/>
      <c r="M1" s="16"/>
      <c r="N1" s="16"/>
    </row>
    <row r="2" spans="1:14">
      <c r="A2" s="1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9">
        <f>'Нагрузка ежечасно'!M1</f>
        <v>41626</v>
      </c>
      <c r="N2" s="56"/>
    </row>
    <row r="3" spans="1:14">
      <c r="A3" s="44"/>
      <c r="B3" s="78" t="s">
        <v>9</v>
      </c>
      <c r="C3" s="83"/>
      <c r="D3" s="79"/>
      <c r="E3" s="80" t="s">
        <v>10</v>
      </c>
      <c r="F3" s="80"/>
      <c r="G3" s="78"/>
      <c r="H3" s="15"/>
      <c r="I3" s="14"/>
      <c r="J3" s="14"/>
      <c r="K3" s="14"/>
      <c r="L3" s="14"/>
      <c r="M3" s="14"/>
    </row>
    <row r="4" spans="1:14">
      <c r="A4" s="41" t="s">
        <v>0</v>
      </c>
      <c r="B4" s="8" t="s">
        <v>1</v>
      </c>
      <c r="C4" s="8" t="s">
        <v>7</v>
      </c>
      <c r="D4" s="8" t="s">
        <v>8</v>
      </c>
      <c r="E4" s="8" t="s">
        <v>1</v>
      </c>
      <c r="F4" s="8" t="s">
        <v>7</v>
      </c>
      <c r="G4" s="17" t="s">
        <v>8</v>
      </c>
      <c r="H4" s="18"/>
      <c r="I4" s="11"/>
      <c r="J4" s="12"/>
      <c r="K4" s="11"/>
      <c r="L4" s="11"/>
      <c r="M4" s="12"/>
      <c r="N4" s="3"/>
    </row>
    <row r="5" spans="1:14">
      <c r="A5" s="42">
        <f>'Нагрузка ежечасно'!A5</f>
        <v>40164.041666666664</v>
      </c>
      <c r="B5" s="9">
        <f>C5*1000/(Напряжение!D11*SQRT(3))</f>
        <v>166.84922848286692</v>
      </c>
      <c r="C5" s="9">
        <f>[2]Ведомость!G10/1000</f>
        <v>10.93155</v>
      </c>
      <c r="D5" s="9">
        <f>[2]Ведомость!H10/1000</f>
        <v>4.2157499999999999</v>
      </c>
      <c r="E5" s="9">
        <f>F5*1000/(Напряжение!F11*SQRT(3))</f>
        <v>163.35449141507266</v>
      </c>
      <c r="F5" s="9">
        <f>[2]Ведомость!K10/1000</f>
        <v>10.6722</v>
      </c>
      <c r="G5" s="9">
        <f>[2]Ведомость!L10/1000</f>
        <v>0.48614999999999997</v>
      </c>
      <c r="H5" s="19"/>
      <c r="I5" s="13"/>
      <c r="J5" s="13"/>
      <c r="K5" s="13"/>
      <c r="L5" s="13"/>
      <c r="M5" s="13"/>
      <c r="N5" s="6"/>
    </row>
    <row r="6" spans="1:14">
      <c r="A6" s="42">
        <f>'Нагрузка ежечасно'!A6</f>
        <v>40163.083333333336</v>
      </c>
      <c r="B6" s="9">
        <f>C6*1000/(Напряжение!D12*SQRT(3))</f>
        <v>184.31609090482704</v>
      </c>
      <c r="C6" s="9">
        <f>[2]Ведомость!G11/1000</f>
        <v>12.1548</v>
      </c>
      <c r="D6" s="9">
        <f>[2]Ведомость!H11/1000</f>
        <v>4.6588500000000002</v>
      </c>
      <c r="E6" s="9">
        <f>F6*1000/(Напряжение!F12*SQRT(3))</f>
        <v>170.450578833387</v>
      </c>
      <c r="F6" s="9">
        <f>[2]Ведомость!K11/1000</f>
        <v>11.221349999999999</v>
      </c>
      <c r="G6" s="9">
        <f>[2]Ведомость!L11/1000</f>
        <v>0.49454999999999999</v>
      </c>
      <c r="H6" s="19"/>
      <c r="I6" s="13"/>
      <c r="J6" s="13"/>
      <c r="K6" s="13"/>
      <c r="L6" s="13"/>
      <c r="M6" s="13"/>
      <c r="N6" s="6"/>
    </row>
    <row r="7" spans="1:14">
      <c r="A7" s="42">
        <f>'Нагрузка ежечасно'!A7</f>
        <v>40162.125</v>
      </c>
      <c r="B7" s="9">
        <f>C7*1000/(Напряжение!D13*SQRT(3))</f>
        <v>188.16304903339093</v>
      </c>
      <c r="C7" s="9">
        <f>[2]Ведомость!G12/1000</f>
        <v>12.373200000000001</v>
      </c>
      <c r="D7" s="9">
        <f>[2]Ведомость!H12/1000</f>
        <v>4.6945499999999996</v>
      </c>
      <c r="E7" s="9">
        <f>F7*1000/(Напряжение!F13*SQRT(3))</f>
        <v>165.95568047660373</v>
      </c>
      <c r="F7" s="9">
        <f>[2]Ведомость!K12/1000</f>
        <v>10.95675</v>
      </c>
      <c r="G7" s="9">
        <f>[2]Ведомость!L12/1000</f>
        <v>0.74339999999999995</v>
      </c>
      <c r="H7" s="19"/>
      <c r="I7" s="13"/>
      <c r="J7" s="13"/>
      <c r="K7" s="13"/>
      <c r="L7" s="13"/>
      <c r="M7" s="13"/>
      <c r="N7" s="6"/>
    </row>
    <row r="8" spans="1:14">
      <c r="A8" s="42">
        <f>'Нагрузка ежечасно'!A8</f>
        <v>40161.166666666701</v>
      </c>
      <c r="B8" s="9">
        <f>C8*1000/(Напряжение!D14*SQRT(3))</f>
        <v>175.73841104220466</v>
      </c>
      <c r="C8" s="9">
        <f>[2]Ведомость!G13/1000</f>
        <v>11.538450000000001</v>
      </c>
      <c r="D8" s="9">
        <f>[2]Ведомость!H13/1000</f>
        <v>5.3875499999999992</v>
      </c>
      <c r="E8" s="9">
        <f>F8*1000/(Напряжение!F14*SQRT(3))</f>
        <v>117.85326475067404</v>
      </c>
      <c r="F8" s="9">
        <f>[2]Ведомость!K13/1000</f>
        <v>7.7531999999999996</v>
      </c>
      <c r="G8" s="9">
        <f>[2]Ведомость!L13/1000</f>
        <v>0.38219999999999998</v>
      </c>
      <c r="H8" s="19"/>
      <c r="I8" s="13"/>
      <c r="J8" s="13"/>
      <c r="K8" s="13"/>
      <c r="L8" s="13"/>
      <c r="M8" s="13"/>
      <c r="N8" s="6"/>
    </row>
    <row r="9" spans="1:14">
      <c r="A9" s="42">
        <f>'Нагрузка ежечасно'!A9</f>
        <v>40160.208333333401</v>
      </c>
      <c r="B9" s="9">
        <f>C9*1000/(Напряжение!D15*SQRT(3))</f>
        <v>158.64754388154523</v>
      </c>
      <c r="C9" s="9">
        <f>[2]Ведомость!G14/1000</f>
        <v>10.381349999999999</v>
      </c>
      <c r="D9" s="9">
        <f>[2]Ведомость!H14/1000</f>
        <v>5.3455500000000002</v>
      </c>
      <c r="E9" s="9">
        <f>F9*1000/(Напряжение!F15*SQRT(3))</f>
        <v>79.601679688589513</v>
      </c>
      <c r="F9" s="9">
        <f>[2]Ведомость!K14/1000</f>
        <v>5.2342500000000003</v>
      </c>
      <c r="G9" s="9">
        <f>[2]Ведомость!L14/1000</f>
        <v>1.05315</v>
      </c>
      <c r="H9" s="19"/>
      <c r="I9" s="13"/>
      <c r="J9" s="13"/>
      <c r="K9" s="13"/>
      <c r="L9" s="13"/>
      <c r="M9" s="13"/>
      <c r="N9" s="6"/>
    </row>
    <row r="10" spans="1:14">
      <c r="A10" s="42">
        <f>'Нагрузка ежечасно'!A10</f>
        <v>40159.25</v>
      </c>
      <c r="B10" s="9">
        <f>C10*1000/(Напряжение!D16*SQRT(3))</f>
        <v>167.69447730919725</v>
      </c>
      <c r="C10" s="9">
        <f>[2]Ведомость!G15/1000</f>
        <v>10.915799999999999</v>
      </c>
      <c r="D10" s="9">
        <f>[2]Ведомость!H15/1000</f>
        <v>4.0299000000000005</v>
      </c>
      <c r="E10" s="9">
        <f>F10*1000/(Напряжение!F16*SQRT(3))</f>
        <v>130.10162944285224</v>
      </c>
      <c r="F10" s="9">
        <f>[2]Ведомость!K15/1000</f>
        <v>8.5197000000000003</v>
      </c>
      <c r="G10" s="9">
        <f>[2]Ведомость!L15/1000</f>
        <v>3.15E-3</v>
      </c>
      <c r="H10" s="19"/>
      <c r="I10" s="13"/>
      <c r="J10" s="13"/>
      <c r="K10" s="13"/>
      <c r="L10" s="13"/>
      <c r="M10" s="13"/>
      <c r="N10" s="6"/>
    </row>
    <row r="11" spans="1:14">
      <c r="A11" s="42">
        <f>'Нагрузка ежечасно'!A11</f>
        <v>40158.291666666701</v>
      </c>
      <c r="B11" s="9">
        <f>C11*1000/(Напряжение!D17*SQRT(3))</f>
        <v>190.60750588723519</v>
      </c>
      <c r="C11" s="9">
        <f>[2]Ведомость!G16/1000</f>
        <v>12.406799999999999</v>
      </c>
      <c r="D11" s="9">
        <f>[2]Ведомость!H16/1000</f>
        <v>4.9108499999999999</v>
      </c>
      <c r="E11" s="9">
        <f>F11*1000/(Напряжение!F17*SQRT(3))</f>
        <v>136.76065327034297</v>
      </c>
      <c r="F11" s="9">
        <f>[2]Ведомость!K16/1000</f>
        <v>8.9586000000000006</v>
      </c>
      <c r="G11" s="9">
        <f>[2]Ведомость!L16/1000</f>
        <v>0</v>
      </c>
      <c r="H11" s="19"/>
      <c r="I11" s="13"/>
      <c r="J11" s="13"/>
      <c r="K11" s="13"/>
      <c r="L11" s="13"/>
      <c r="M11" s="13"/>
      <c r="N11" s="6"/>
    </row>
    <row r="12" spans="1:14">
      <c r="A12" s="42">
        <f>'Нагрузка ежечасно'!A12</f>
        <v>40157.333333333401</v>
      </c>
      <c r="B12" s="9">
        <f>C12*1000/(Напряжение!D18*SQRT(3))</f>
        <v>204.30204067683616</v>
      </c>
      <c r="C12" s="9">
        <f>[2]Ведомость!G17/1000</f>
        <v>13.259399999999999</v>
      </c>
      <c r="D12" s="9">
        <f>[2]Ведомость!H17/1000</f>
        <v>5.4505499999999998</v>
      </c>
      <c r="E12" s="9">
        <f>F12*1000/(Напряжение!F18*SQRT(3))</f>
        <v>127.61738840417284</v>
      </c>
      <c r="F12" s="9">
        <f>[2]Ведомость!K17/1000</f>
        <v>8.33385</v>
      </c>
      <c r="G12" s="9">
        <f>[2]Ведомость!L17/1000</f>
        <v>0.49875000000000003</v>
      </c>
      <c r="H12" s="19"/>
      <c r="I12" s="13"/>
      <c r="J12" s="13"/>
      <c r="K12" s="13"/>
      <c r="L12" s="13"/>
      <c r="M12" s="13"/>
      <c r="N12" s="6"/>
    </row>
    <row r="13" spans="1:14" ht="14.25" customHeight="1">
      <c r="A13" s="42">
        <f>'Нагрузка ежечасно'!A13</f>
        <v>40156.375</v>
      </c>
      <c r="B13" s="9">
        <f>C13*1000/(Напряжение!D19*SQRT(3))</f>
        <v>205.75180464541648</v>
      </c>
      <c r="C13" s="9">
        <f>[2]Ведомость!G18/1000</f>
        <v>13.329750000000001</v>
      </c>
      <c r="D13" s="9">
        <f>[2]Ведомость!H18/1000</f>
        <v>5.1366000000000005</v>
      </c>
      <c r="E13" s="9">
        <f>F13*1000/(Напряжение!F19*SQRT(3))</f>
        <v>147.53990574751907</v>
      </c>
      <c r="F13" s="9">
        <f>[2]Ведомость!K18/1000</f>
        <v>9.6064500000000006</v>
      </c>
      <c r="G13" s="9">
        <f>[2]Ведомость!L18/1000</f>
        <v>1.1550000000000001E-2</v>
      </c>
      <c r="H13" s="19"/>
      <c r="I13" s="13"/>
      <c r="J13" s="13"/>
      <c r="K13" s="13"/>
      <c r="L13" s="13"/>
      <c r="M13" s="13"/>
      <c r="N13" s="6"/>
    </row>
    <row r="14" spans="1:14">
      <c r="A14" s="42">
        <f>'Нагрузка ежечасно'!A14</f>
        <v>40155.416666666701</v>
      </c>
      <c r="B14" s="9">
        <f>C14*1000/(Напряжение!D20*SQRT(3))</f>
        <v>201.04732072108911</v>
      </c>
      <c r="C14" s="9">
        <f>[2]Ведомость!G19/1000</f>
        <v>13.041</v>
      </c>
      <c r="D14" s="9">
        <f>[2]Ведомость!H19/1000</f>
        <v>5.1733500000000001</v>
      </c>
      <c r="E14" s="9">
        <f>F14*1000/(Напряжение!F20*SQRT(3))</f>
        <v>153.02110365606603</v>
      </c>
      <c r="F14" s="9">
        <f>[2]Ведомость!K19/1000</f>
        <v>9.9907500000000002</v>
      </c>
      <c r="G14" s="9">
        <f>[2]Ведомость!L19/1000</f>
        <v>8.4000000000000012E-3</v>
      </c>
      <c r="H14" s="19"/>
      <c r="I14" s="13"/>
      <c r="J14" s="13"/>
      <c r="K14" s="13"/>
      <c r="L14" s="13"/>
      <c r="M14" s="13"/>
      <c r="N14" s="6"/>
    </row>
    <row r="15" spans="1:14">
      <c r="A15" s="42">
        <f>'Нагрузка ежечасно'!A15</f>
        <v>40154.458333333401</v>
      </c>
      <c r="B15" s="9">
        <f>C15*1000/(Напряжение!D21*SQRT(3))</f>
        <v>178.90821054631104</v>
      </c>
      <c r="C15" s="9">
        <f>[2]Ведомость!G20/1000</f>
        <v>11.603549999999998</v>
      </c>
      <c r="D15" s="9">
        <f>[2]Ведомость!H20/1000</f>
        <v>4.7018999999999993</v>
      </c>
      <c r="E15" s="9">
        <f>F15*1000/(Напряжение!F21*SQRT(3))</f>
        <v>177.16614660043919</v>
      </c>
      <c r="F15" s="9">
        <f>[2]Ведомость!K20/1000</f>
        <v>11.5815</v>
      </c>
      <c r="G15" s="9">
        <f>[2]Ведомость!L20/1000</f>
        <v>0.84629999999999994</v>
      </c>
      <c r="H15" s="19"/>
      <c r="I15" s="13"/>
      <c r="J15" s="13"/>
      <c r="K15" s="13"/>
      <c r="L15" s="13"/>
      <c r="M15" s="13"/>
      <c r="N15" s="6"/>
    </row>
    <row r="16" spans="1:14">
      <c r="A16" s="42">
        <f>'Нагрузка ежечасно'!A16</f>
        <v>40153.500000000102</v>
      </c>
      <c r="B16" s="9">
        <f>C16*1000/(Напряжение!D22*SQRT(3))</f>
        <v>185.88108099803048</v>
      </c>
      <c r="C16" s="9">
        <f>[2]Ведомость!G21/1000</f>
        <v>12.049799999999999</v>
      </c>
      <c r="D16" s="9">
        <f>[2]Ведомость!H21/1000</f>
        <v>5.1418500000000007</v>
      </c>
      <c r="E16" s="9">
        <f>F16*1000/(Напряжение!F22*SQRT(3))</f>
        <v>163.51617969718387</v>
      </c>
      <c r="F16" s="9">
        <f>[2]Ведомость!K21/1000</f>
        <v>10.634399999999999</v>
      </c>
      <c r="G16" s="9">
        <f>[2]Ведомость!L21/1000</f>
        <v>0.93659999999999999</v>
      </c>
      <c r="H16" s="19"/>
      <c r="I16" s="13"/>
      <c r="J16" s="13"/>
      <c r="K16" s="13"/>
      <c r="L16" s="13"/>
      <c r="M16" s="13"/>
      <c r="N16" s="6"/>
    </row>
    <row r="17" spans="1:14">
      <c r="A17" s="42">
        <f>'Нагрузка ежечасно'!A17</f>
        <v>40152.541666666701</v>
      </c>
      <c r="B17" s="9">
        <f>C17*1000/(Напряжение!D23*SQRT(3))</f>
        <v>182.0110131694272</v>
      </c>
      <c r="C17" s="9">
        <f>[2]Ведомость!G22/1000</f>
        <v>11.803049999999999</v>
      </c>
      <c r="D17" s="9">
        <f>[2]Ведомость!H22/1000</f>
        <v>5.3455500000000002</v>
      </c>
      <c r="E17" s="9">
        <f>F17*1000/(Напряжение!F23*SQRT(3))</f>
        <v>152.68059806384997</v>
      </c>
      <c r="F17" s="9">
        <f>[2]Ведомость!K22/1000</f>
        <v>9.9015000000000004</v>
      </c>
      <c r="G17" s="9">
        <f>[2]Ведомость!L22/1000</f>
        <v>1.0269000000000001</v>
      </c>
      <c r="H17" s="19"/>
      <c r="I17" s="13"/>
      <c r="J17" s="13"/>
      <c r="K17" s="13"/>
      <c r="L17" s="13"/>
      <c r="M17" s="13"/>
      <c r="N17" s="6"/>
    </row>
    <row r="18" spans="1:14">
      <c r="A18" s="42">
        <f>'Нагрузка ежечасно'!A18</f>
        <v>40151.583333333401</v>
      </c>
      <c r="B18" s="9">
        <f>C18*1000/(Напряжение!D24*SQRT(3))</f>
        <v>193.61758230426011</v>
      </c>
      <c r="C18" s="9">
        <f>[2]Ведомость!G23/1000</f>
        <v>12.556950000000001</v>
      </c>
      <c r="D18" s="9">
        <f>[2]Ведомость!H23/1000</f>
        <v>5.3980500000000005</v>
      </c>
      <c r="E18" s="9">
        <f>F18*1000/(Напряжение!F24*SQRT(3))</f>
        <v>166.22458969346681</v>
      </c>
      <c r="F18" s="9">
        <f>[2]Ведомость!K23/1000</f>
        <v>10.815</v>
      </c>
      <c r="G18" s="9">
        <f>[2]Ведомость!L23/1000</f>
        <v>0.17324999999999999</v>
      </c>
      <c r="H18" s="19"/>
      <c r="I18" s="13"/>
      <c r="J18" s="13"/>
      <c r="K18" s="13"/>
      <c r="L18" s="13"/>
      <c r="M18" s="13"/>
      <c r="N18" s="6"/>
    </row>
    <row r="19" spans="1:14">
      <c r="A19" s="42">
        <f>'Нагрузка ежечасно'!A19</f>
        <v>40150.625000000102</v>
      </c>
      <c r="B19" s="9">
        <f>C19*1000/(Напряжение!D25*SQRT(3))</f>
        <v>211.59063327266236</v>
      </c>
      <c r="C19" s="9">
        <f>[2]Ведомость!G24/1000</f>
        <v>13.743450000000001</v>
      </c>
      <c r="D19" s="9">
        <f>[2]Ведомость!H24/1000</f>
        <v>5.6206499999999995</v>
      </c>
      <c r="E19" s="9">
        <f>F19*1000/(Напряжение!F25*SQRT(3))</f>
        <v>180.21688441689392</v>
      </c>
      <c r="F19" s="9">
        <f>[2]Ведомость!K24/1000</f>
        <v>11.763150000000001</v>
      </c>
      <c r="G19" s="9">
        <f>[2]Ведомость!L24/1000</f>
        <v>0.3024</v>
      </c>
      <c r="H19" s="19"/>
      <c r="I19" s="13"/>
      <c r="J19" s="13"/>
      <c r="K19" s="13"/>
      <c r="L19" s="13"/>
      <c r="M19" s="13"/>
      <c r="N19" s="6"/>
    </row>
    <row r="20" spans="1:14">
      <c r="A20" s="42">
        <f>'Нагрузка ежечасно'!A20</f>
        <v>40149.666666666701</v>
      </c>
      <c r="B20" s="9">
        <f>C20*1000/(Напряжение!D26*SQRT(3))</f>
        <v>195.3867539933569</v>
      </c>
      <c r="C20" s="9">
        <f>[2]Ведомость!G25/1000</f>
        <v>12.6273</v>
      </c>
      <c r="D20" s="9">
        <f>[2]Ведомость!H25/1000</f>
        <v>5.5576499999999998</v>
      </c>
      <c r="E20" s="9">
        <f>F20*1000/(Напряжение!F26*SQRT(3))</f>
        <v>128.46084734375916</v>
      </c>
      <c r="F20" s="9">
        <f>[2]Ведомость!K25/1000</f>
        <v>8.3527500000000003</v>
      </c>
      <c r="G20" s="9">
        <f>[2]Ведомость!L25/1000</f>
        <v>0.30554999999999999</v>
      </c>
      <c r="H20" s="19"/>
      <c r="I20" s="13"/>
      <c r="J20" s="13"/>
      <c r="K20" s="13"/>
      <c r="L20" s="13"/>
      <c r="M20" s="13"/>
      <c r="N20" s="6"/>
    </row>
    <row r="21" spans="1:14">
      <c r="A21" s="42">
        <f>'Нагрузка ежечасно'!A21</f>
        <v>40148.708333333401</v>
      </c>
      <c r="B21" s="9">
        <f>C21*1000/(Напряжение!D27*SQRT(3))</f>
        <v>173.56171276129095</v>
      </c>
      <c r="C21" s="9">
        <f>[2]Ведомость!G26/1000</f>
        <v>11.22555</v>
      </c>
      <c r="D21" s="9">
        <f>[2]Ведомость!H26/1000</f>
        <v>4.4436</v>
      </c>
      <c r="E21" s="9">
        <f>F21*1000/(Напряжение!F27*SQRT(3))</f>
        <v>116.26957942473636</v>
      </c>
      <c r="F21" s="9">
        <f>[2]Ведомость!K26/1000</f>
        <v>7.5673500000000002</v>
      </c>
      <c r="G21" s="9">
        <f>[2]Ведомость!L26/1000</f>
        <v>1.30515</v>
      </c>
      <c r="H21" s="19"/>
      <c r="I21" s="13"/>
      <c r="J21" s="13"/>
      <c r="K21" s="13"/>
      <c r="L21" s="13"/>
      <c r="M21" s="13"/>
      <c r="N21" s="6"/>
    </row>
    <row r="22" spans="1:14">
      <c r="A22" s="42">
        <f>'Нагрузка ежечасно'!A22</f>
        <v>40147.750000000102</v>
      </c>
      <c r="B22" s="9">
        <f>C22*1000/(Напряжение!D28*SQRT(3))</f>
        <v>203.76981725765464</v>
      </c>
      <c r="C22" s="9">
        <f>[2]Ведомость!G27/1000</f>
        <v>13.200599999999998</v>
      </c>
      <c r="D22" s="9">
        <f>[2]Ведомость!H27/1000</f>
        <v>4.820549999999999</v>
      </c>
      <c r="E22" s="9">
        <f>F22*1000/(Напряжение!F28*SQRT(3))</f>
        <v>169.13923567955553</v>
      </c>
      <c r="F22" s="9">
        <f>[2]Ведомость!K27/1000</f>
        <v>10.975650000000002</v>
      </c>
      <c r="G22" s="9">
        <f>[2]Ведомость!L27/1000</f>
        <v>8.4000000000000012E-3</v>
      </c>
      <c r="H22" s="19"/>
      <c r="I22" s="13"/>
      <c r="J22" s="13"/>
      <c r="K22" s="13"/>
      <c r="L22" s="13"/>
      <c r="M22" s="13"/>
      <c r="N22" s="6"/>
    </row>
    <row r="23" spans="1:14">
      <c r="A23" s="42">
        <f>'Нагрузка ежечасно'!A23</f>
        <v>40146.791666666802</v>
      </c>
      <c r="B23" s="9">
        <f>C23*1000/(Напряжение!D29*SQRT(3))</f>
        <v>207.13362017222116</v>
      </c>
      <c r="C23" s="9">
        <f>[2]Ведомость!G28/1000</f>
        <v>13.4673</v>
      </c>
      <c r="D23" s="9">
        <f>[2]Ведомость!H28/1000</f>
        <v>4.8593999999999999</v>
      </c>
      <c r="E23" s="9">
        <f>F23*1000/(Напряжение!F29*SQRT(3))</f>
        <v>161.52187117390062</v>
      </c>
      <c r="F23" s="9">
        <f>[2]Ведомость!K28/1000</f>
        <v>10.501049999999999</v>
      </c>
      <c r="G23" s="9">
        <f>[2]Ведомость!L28/1000</f>
        <v>0.16800000000000001</v>
      </c>
      <c r="H23" s="19"/>
      <c r="I23" s="13"/>
      <c r="J23" s="13"/>
      <c r="K23" s="13"/>
      <c r="L23" s="13"/>
      <c r="M23" s="13"/>
      <c r="N23" s="6"/>
    </row>
    <row r="24" spans="1:14">
      <c r="A24" s="42">
        <f>'Нагрузка ежечасно'!A24</f>
        <v>40145.833333333401</v>
      </c>
      <c r="B24" s="9">
        <f>C24*1000/(Напряжение!D30*SQRT(3))</f>
        <v>198.2825676768455</v>
      </c>
      <c r="C24" s="9">
        <f>[2]Ведомость!G29/1000</f>
        <v>12.872999999999999</v>
      </c>
      <c r="D24" s="9">
        <f>[2]Ведомость!H29/1000</f>
        <v>4.9780500000000005</v>
      </c>
      <c r="E24" s="9">
        <f>F24*1000/(Напряжение!F30*SQRT(3))</f>
        <v>180.70492646279882</v>
      </c>
      <c r="F24" s="9">
        <f>[2]Ведомость!K29/1000</f>
        <v>11.79045</v>
      </c>
      <c r="G24" s="9">
        <f>[2]Ведомость!L29/1000</f>
        <v>0.1953</v>
      </c>
      <c r="H24" s="19"/>
      <c r="I24" s="13"/>
      <c r="J24" s="13"/>
      <c r="K24" s="13"/>
      <c r="L24" s="13"/>
      <c r="M24" s="13"/>
      <c r="N24" s="6"/>
    </row>
    <row r="25" spans="1:14">
      <c r="A25" s="42">
        <f>'Нагрузка ежечасно'!A25</f>
        <v>40144.875000000102</v>
      </c>
      <c r="B25" s="9">
        <f>C25*1000/(Напряжение!D31*SQRT(3))</f>
        <v>198.04353668368722</v>
      </c>
      <c r="C25" s="9">
        <f>[2]Ведомость!G30/1000</f>
        <v>12.896100000000001</v>
      </c>
      <c r="D25" s="9">
        <f>[2]Ведомость!H30/1000</f>
        <v>4.9780500000000005</v>
      </c>
      <c r="E25" s="9">
        <f>F25*1000/(Напряжение!F31*SQRT(3))</f>
        <v>189.27027577090081</v>
      </c>
      <c r="F25" s="9">
        <f>[2]Ведомость!K30/1000</f>
        <v>12.381600000000001</v>
      </c>
      <c r="G25" s="9">
        <f>[2]Ведомость!L30/1000</f>
        <v>0.15540000000000001</v>
      </c>
      <c r="H25" s="19"/>
      <c r="I25" s="13"/>
      <c r="J25" s="13"/>
      <c r="K25" s="13"/>
      <c r="L25" s="13"/>
      <c r="M25" s="13"/>
      <c r="N25" s="6"/>
    </row>
    <row r="26" spans="1:14">
      <c r="A26" s="42">
        <f>'Нагрузка ежечасно'!A26</f>
        <v>40143.916666666802</v>
      </c>
      <c r="B26" s="9">
        <f>C26*1000/(Напряжение!D32*SQRT(3))</f>
        <v>195.89625605037048</v>
      </c>
      <c r="C26" s="9">
        <f>[2]Ведомость!G31/1000</f>
        <v>12.76275</v>
      </c>
      <c r="D26" s="9">
        <f>[2]Ведомость!H31/1000</f>
        <v>5.0662500000000001</v>
      </c>
      <c r="E26" s="9">
        <f>F26*1000/(Напряжение!F32*SQRT(3))</f>
        <v>177.33058064596256</v>
      </c>
      <c r="F26" s="9">
        <f>[2]Ведомость!K31/1000</f>
        <v>11.65185</v>
      </c>
      <c r="G26" s="9">
        <f>[2]Ведомость!L31/1000</f>
        <v>3.0449999999999998E-2</v>
      </c>
      <c r="H26" s="19"/>
      <c r="I26" s="13"/>
      <c r="J26" s="13"/>
      <c r="K26" s="13"/>
      <c r="L26" s="13"/>
      <c r="M26" s="13"/>
      <c r="N26" s="6"/>
    </row>
    <row r="27" spans="1:14">
      <c r="A27" s="42">
        <f>'Нагрузка ежечасно'!A27</f>
        <v>40142.958333333401</v>
      </c>
      <c r="B27" s="9">
        <f>C27*1000/(Напряжение!D33*SQRT(3))</f>
        <v>185.9385887933787</v>
      </c>
      <c r="C27" s="9">
        <f>[2]Ведомость!G32/1000</f>
        <v>12.1485</v>
      </c>
      <c r="D27" s="9">
        <f>[2]Ведомость!H32/1000</f>
        <v>4.7617500000000001</v>
      </c>
      <c r="E27" s="9">
        <f>F27*1000/(Напряжение!F33*SQRT(3))</f>
        <v>181.60220797412995</v>
      </c>
      <c r="F27" s="9">
        <f>[2]Ведомость!K32/1000</f>
        <v>11.934299999999999</v>
      </c>
      <c r="G27" s="9">
        <f>[2]Ведомость!L32/1000</f>
        <v>0.42210000000000003</v>
      </c>
      <c r="H27" s="19"/>
      <c r="I27" s="13"/>
      <c r="J27" s="13"/>
      <c r="K27" s="13"/>
      <c r="L27" s="13"/>
      <c r="M27" s="13"/>
      <c r="N27" s="6"/>
    </row>
    <row r="28" spans="1:14" ht="15" customHeight="1">
      <c r="A28" s="42">
        <f>'Нагрузка ежечасно'!A28</f>
        <v>40142.000000000102</v>
      </c>
      <c r="B28" s="9">
        <f>C28*1000/(Напряжение!D34*SQRT(3))</f>
        <v>187.18332260350769</v>
      </c>
      <c r="C28" s="9">
        <f>[2]Ведомость!G33/1000</f>
        <v>12.243</v>
      </c>
      <c r="D28" s="9">
        <f>[2]Ведомость!H33/1000</f>
        <v>4.9161000000000001</v>
      </c>
      <c r="E28" s="9">
        <f>F28*1000/(Напряжение!F34*SQRT(3))</f>
        <v>167.88520111425655</v>
      </c>
      <c r="F28" s="9">
        <f>[2]Ведомость!K33/1000</f>
        <v>11.0481</v>
      </c>
      <c r="G28" s="9">
        <f>[2]Ведомость!L33/1000</f>
        <v>0.10394999999999999</v>
      </c>
      <c r="H28" s="19"/>
      <c r="I28" s="13"/>
      <c r="J28" s="13"/>
      <c r="K28" s="13"/>
      <c r="L28" s="13"/>
      <c r="M28" s="13"/>
      <c r="N28" s="6"/>
    </row>
    <row r="29" spans="1:1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>
      <c r="A30" s="16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>
      <c r="A31" s="44"/>
      <c r="B31" s="78" t="s">
        <v>11</v>
      </c>
      <c r="C31" s="83"/>
      <c r="D31" s="79"/>
      <c r="E31" s="80" t="s">
        <v>9</v>
      </c>
      <c r="F31" s="80"/>
      <c r="G31" s="78"/>
      <c r="H31" s="78" t="s">
        <v>10</v>
      </c>
      <c r="I31" s="83"/>
      <c r="J31" s="79"/>
      <c r="K31" s="80" t="s">
        <v>12</v>
      </c>
      <c r="L31" s="80"/>
      <c r="M31" s="78"/>
      <c r="N31" s="21"/>
    </row>
    <row r="32" spans="1:14">
      <c r="A32" s="41" t="s">
        <v>0</v>
      </c>
      <c r="B32" s="8" t="s">
        <v>1</v>
      </c>
      <c r="C32" s="8" t="s">
        <v>7</v>
      </c>
      <c r="D32" s="8" t="s">
        <v>8</v>
      </c>
      <c r="E32" s="8" t="s">
        <v>1</v>
      </c>
      <c r="F32" s="8" t="s">
        <v>7</v>
      </c>
      <c r="G32" s="17" t="s">
        <v>8</v>
      </c>
      <c r="H32" s="8" t="s">
        <v>1</v>
      </c>
      <c r="I32" s="8" t="s">
        <v>7</v>
      </c>
      <c r="J32" s="8" t="s">
        <v>8</v>
      </c>
      <c r="K32" s="8" t="s">
        <v>1</v>
      </c>
      <c r="L32" s="8" t="s">
        <v>7</v>
      </c>
      <c r="M32" s="17" t="s">
        <v>8</v>
      </c>
      <c r="N32" s="22"/>
    </row>
    <row r="33" spans="1:14">
      <c r="A33" s="42">
        <f t="shared" ref="A33:A56" si="0">A5</f>
        <v>40164.041666666664</v>
      </c>
      <c r="B33" s="9">
        <f>C33/(Напряжение!B11*SQRT(3))*1000</f>
        <v>73.957638152736493</v>
      </c>
      <c r="C33" s="9">
        <f>[2]Ведомость!C10/1000</f>
        <v>0.84299999999999997</v>
      </c>
      <c r="D33" s="9">
        <f>[2]Ведомость!D10/1000</f>
        <v>0.48960000000000004</v>
      </c>
      <c r="E33" s="9">
        <f>F33/(Напряжение!C11*SQRT(3))*1000</f>
        <v>90.455952873174795</v>
      </c>
      <c r="F33" s="9">
        <f>[2]Ведомость!E10/1000</f>
        <v>1.6815</v>
      </c>
      <c r="G33" s="9">
        <f>[2]Ведомость!F10/1000</f>
        <v>0.79700000000000004</v>
      </c>
      <c r="H33" s="9">
        <f>I33/(Напряжение!E11*SQRT(3))*1000</f>
        <v>145.41872484103021</v>
      </c>
      <c r="I33" s="9">
        <f>[2]Ведомость!I10/1000</f>
        <v>2.7080000000000002</v>
      </c>
      <c r="J33" s="9">
        <f>[2]Ведомость!J10/1000</f>
        <v>0.9385</v>
      </c>
      <c r="K33" s="9">
        <f>L33/(Напряжение!G11*SQRT(3))*1000</f>
        <v>164.71560709973988</v>
      </c>
      <c r="L33" s="9">
        <f>[2]Ведомость!M10/1000</f>
        <v>1.8782999999999999</v>
      </c>
      <c r="M33" s="9">
        <f>[2]Ведомость!N10/1000</f>
        <v>0.69029999999999991</v>
      </c>
      <c r="N33" s="23"/>
    </row>
    <row r="34" spans="1:14">
      <c r="A34" s="42">
        <f t="shared" si="0"/>
        <v>40163.083333333336</v>
      </c>
      <c r="B34" s="9">
        <f>C34/(Напряжение!B12*SQRT(3))*1000</f>
        <v>76.614167695355647</v>
      </c>
      <c r="C34" s="9">
        <f>[2]Ведомость!C11/1000</f>
        <v>0.87659999999999993</v>
      </c>
      <c r="D34" s="9">
        <f>[2]Ведомость!D11/1000</f>
        <v>0.50129999999999997</v>
      </c>
      <c r="E34" s="9">
        <f>F34/(Напряжение!C12*SQRT(3))*1000</f>
        <v>88.294077141321225</v>
      </c>
      <c r="F34" s="9">
        <f>[2]Ведомость!E11/1000</f>
        <v>1.651</v>
      </c>
      <c r="G34" s="9">
        <f>[2]Ведомость!F11/1000</f>
        <v>0.79300000000000004</v>
      </c>
      <c r="H34" s="9">
        <f>I34/(Напряжение!E12*SQRT(3))*1000</f>
        <v>149.67375275067451</v>
      </c>
      <c r="I34" s="9">
        <f>[2]Ведомость!I11/1000</f>
        <v>2.8109999999999999</v>
      </c>
      <c r="J34" s="9">
        <f>[2]Ведомость!J11/1000</f>
        <v>0.9345</v>
      </c>
      <c r="K34" s="9">
        <f>L34/(Напряжение!G12*SQRT(3))*1000</f>
        <v>173.24777342922982</v>
      </c>
      <c r="L34" s="9">
        <f>[2]Ведомость!M11/1000</f>
        <v>1.97865</v>
      </c>
      <c r="M34" s="9">
        <f>[2]Ведомость!N11/1000</f>
        <v>0.68535000000000001</v>
      </c>
      <c r="N34" s="23"/>
    </row>
    <row r="35" spans="1:14">
      <c r="A35" s="42">
        <f t="shared" si="0"/>
        <v>40162.125</v>
      </c>
      <c r="B35" s="9">
        <f>C35/(Напряжение!B13*SQRT(3))*1000</f>
        <v>91.895901722846887</v>
      </c>
      <c r="C35" s="9">
        <f>[2]Ведомость!C12/1000</f>
        <v>1.05</v>
      </c>
      <c r="D35" s="9">
        <f>[2]Ведомость!D12/1000</f>
        <v>0.4929</v>
      </c>
      <c r="E35" s="9">
        <f>F35/(Напряжение!C13*SQRT(3))*1000</f>
        <v>89.326118297895405</v>
      </c>
      <c r="F35" s="9">
        <f>[2]Ведомость!E12/1000</f>
        <v>1.667</v>
      </c>
      <c r="G35" s="9">
        <f>[2]Ведомость!F12/1000</f>
        <v>0.77249999999999996</v>
      </c>
      <c r="H35" s="9">
        <f>I35/(Напряжение!E13*SQRT(3))*1000</f>
        <v>169.6944161236587</v>
      </c>
      <c r="I35" s="9">
        <f>[2]Ведомость!I12/1000</f>
        <v>3.1930000000000001</v>
      </c>
      <c r="J35" s="9">
        <f>[2]Ведомость!J12/1000</f>
        <v>0.9365</v>
      </c>
      <c r="K35" s="9">
        <f>L35/(Напряжение!G13*SQRT(3))*1000</f>
        <v>212.3911144792441</v>
      </c>
      <c r="L35" s="9">
        <f>[2]Ведомость!M12/1000</f>
        <v>2.4259499999999998</v>
      </c>
      <c r="M35" s="9">
        <f>[2]Ведомость!N12/1000</f>
        <v>0.68220000000000003</v>
      </c>
      <c r="N35" s="23"/>
    </row>
    <row r="36" spans="1:14">
      <c r="A36" s="42">
        <f t="shared" si="0"/>
        <v>40161.166666666701</v>
      </c>
      <c r="B36" s="9">
        <f>C36/(Напряжение!B14*SQRT(3))*1000</f>
        <v>115.72413133309053</v>
      </c>
      <c r="C36" s="9">
        <f>[2]Ведомость!C13/1000</f>
        <v>1.3209000000000002</v>
      </c>
      <c r="D36" s="9">
        <f>[2]Ведомость!D13/1000</f>
        <v>0.52290000000000003</v>
      </c>
      <c r="E36" s="9">
        <f>F36/(Напряжение!C14*SQRT(3))*1000</f>
        <v>92.265822770550614</v>
      </c>
      <c r="F36" s="9">
        <f>[2]Ведомость!E13/1000</f>
        <v>1.72</v>
      </c>
      <c r="G36" s="9">
        <f>[2]Ведомость!F13/1000</f>
        <v>0.76949999999999996</v>
      </c>
      <c r="H36" s="9">
        <f>I36/(Напряжение!E14*SQRT(3))*1000</f>
        <v>186.2355448061862</v>
      </c>
      <c r="I36" s="9">
        <f>[2]Ведомость!I13/1000</f>
        <v>3.4910000000000001</v>
      </c>
      <c r="J36" s="9">
        <f>[2]Ведомость!J13/1000</f>
        <v>0.95099999999999996</v>
      </c>
      <c r="K36" s="9">
        <f>L36/(Напряжение!G14*SQRT(3))*1000</f>
        <v>255.07557472974418</v>
      </c>
      <c r="L36" s="9">
        <f>[2]Ведомость!M13/1000</f>
        <v>2.9060999999999999</v>
      </c>
      <c r="M36" s="9">
        <f>[2]Ведомость!N13/1000</f>
        <v>0.71279999999999999</v>
      </c>
      <c r="N36" s="23"/>
    </row>
    <row r="37" spans="1:14">
      <c r="A37" s="42">
        <f t="shared" si="0"/>
        <v>40160.208333333401</v>
      </c>
      <c r="B37" s="9">
        <f>C37/(Напряжение!B15*SQRT(3))*1000</f>
        <v>142.46916174674044</v>
      </c>
      <c r="C37" s="9">
        <f>[2]Ведомость!C14/1000</f>
        <v>1.623</v>
      </c>
      <c r="D37" s="9">
        <f>[2]Ведомость!D14/1000</f>
        <v>0.69479999999999997</v>
      </c>
      <c r="E37" s="9">
        <f>F37/(Напряжение!C15*SQRT(3))*1000</f>
        <v>93.449134767780265</v>
      </c>
      <c r="F37" s="9">
        <f>[2]Ведомость!E14/1000</f>
        <v>1.7330000000000001</v>
      </c>
      <c r="G37" s="9">
        <f>[2]Ведомость!F14/1000</f>
        <v>0.79549999999999998</v>
      </c>
      <c r="H37" s="9">
        <f>I37/(Напряжение!E15*SQRT(3))*1000</f>
        <v>190.13847823258629</v>
      </c>
      <c r="I37" s="9">
        <f>[2]Ведомость!I14/1000</f>
        <v>3.5630000000000002</v>
      </c>
      <c r="J37" s="9">
        <f>[2]Ведомость!J14/1000</f>
        <v>0.96750000000000003</v>
      </c>
      <c r="K37" s="9">
        <f>L37/(Напряжение!G15*SQRT(3))*1000</f>
        <v>249.8773672870895</v>
      </c>
      <c r="L37" s="9">
        <f>[2]Ведомость!M14/1000</f>
        <v>2.8363499999999999</v>
      </c>
      <c r="M37" s="9">
        <f>[2]Ведомость!N14/1000</f>
        <v>0.7218</v>
      </c>
      <c r="N37" s="23"/>
    </row>
    <row r="38" spans="1:14">
      <c r="A38" s="42">
        <f t="shared" si="0"/>
        <v>40159.25</v>
      </c>
      <c r="B38" s="9">
        <f>C38/(Напряжение!B16*SQRT(3))*1000</f>
        <v>167.60370070525502</v>
      </c>
      <c r="C38" s="9">
        <f>[2]Ведомость!C15/1000</f>
        <v>1.8978000000000002</v>
      </c>
      <c r="D38" s="9">
        <f>[2]Ведомость!D15/1000</f>
        <v>0.75900000000000001</v>
      </c>
      <c r="E38" s="9">
        <f>F38/(Напряжение!C16*SQRT(3))*1000</f>
        <v>97.446068015947148</v>
      </c>
      <c r="F38" s="9">
        <f>[2]Ведомость!E15/1000</f>
        <v>1.7989999999999999</v>
      </c>
      <c r="G38" s="9">
        <f>[2]Ведомость!F15/1000</f>
        <v>0.86250000000000004</v>
      </c>
      <c r="H38" s="9">
        <f>I38/(Напряжение!E16*SQRT(3))*1000</f>
        <v>213.16585494475316</v>
      </c>
      <c r="I38" s="9">
        <f>[2]Ведомость!I15/1000</f>
        <v>3.9735</v>
      </c>
      <c r="J38" s="9">
        <f>[2]Ведомость!J15/1000</f>
        <v>1.1655</v>
      </c>
      <c r="K38" s="9">
        <f>L38/(Напряжение!G16*SQRT(3))*1000</f>
        <v>258.34249461825107</v>
      </c>
      <c r="L38" s="9">
        <f>[2]Ведомость!M15/1000</f>
        <v>2.9254499999999997</v>
      </c>
      <c r="M38" s="9">
        <f>[2]Ведомость!N15/1000</f>
        <v>0.73080000000000001</v>
      </c>
      <c r="N38" s="23"/>
    </row>
    <row r="39" spans="1:14">
      <c r="A39" s="42">
        <f t="shared" si="0"/>
        <v>40158.291666666701</v>
      </c>
      <c r="B39" s="9">
        <f>C39/(Напряжение!B17*SQRT(3))*1000</f>
        <v>164.85833684775525</v>
      </c>
      <c r="C39" s="9">
        <f>[2]Ведомость!C16/1000</f>
        <v>1.8575999999999999</v>
      </c>
      <c r="D39" s="9">
        <f>[2]Ведомость!D16/1000</f>
        <v>0.6987000000000001</v>
      </c>
      <c r="E39" s="9">
        <f>F39/(Напряжение!C17*SQRT(3))*1000</f>
        <v>99.927535615868479</v>
      </c>
      <c r="F39" s="9">
        <f>[2]Ведомость!E16/1000</f>
        <v>1.8454999999999999</v>
      </c>
      <c r="G39" s="9">
        <f>[2]Ведомость!F16/1000</f>
        <v>0.83199999999999996</v>
      </c>
      <c r="H39" s="9">
        <f>I39/(Напряжение!E17*SQRT(3))*1000</f>
        <v>210.32232360335351</v>
      </c>
      <c r="I39" s="9">
        <f>[2]Ведомость!I16/1000</f>
        <v>3.9075000000000002</v>
      </c>
      <c r="J39" s="9">
        <f>[2]Ведомость!J16/1000</f>
        <v>1.135</v>
      </c>
      <c r="K39" s="9">
        <f>L39/(Напряжение!G17*SQRT(3))*1000</f>
        <v>255.59257597934504</v>
      </c>
      <c r="L39" s="9">
        <f>[2]Ведомость!M16/1000</f>
        <v>2.8763999999999998</v>
      </c>
      <c r="M39" s="9">
        <f>[2]Ведомость!N16/1000</f>
        <v>0.69029999999999991</v>
      </c>
      <c r="N39" s="23"/>
    </row>
    <row r="40" spans="1:14">
      <c r="A40" s="42">
        <f t="shared" si="0"/>
        <v>40157.333333333401</v>
      </c>
      <c r="B40" s="9">
        <f>C40/(Напряжение!B18*SQRT(3))*1000</f>
        <v>156.22787914507381</v>
      </c>
      <c r="C40" s="9">
        <f>[2]Ведомость!C17/1000</f>
        <v>1.7601</v>
      </c>
      <c r="D40" s="9">
        <f>[2]Ведомость!D17/1000</f>
        <v>0.69090000000000007</v>
      </c>
      <c r="E40" s="9">
        <f>F40/(Напряжение!C18*SQRT(3))*1000</f>
        <v>101.25947892181711</v>
      </c>
      <c r="F40" s="9">
        <f>[2]Ведомость!E17/1000</f>
        <v>1.8645</v>
      </c>
      <c r="G40" s="9">
        <f>[2]Ведомость!F17/1000</f>
        <v>0.81799999999999995</v>
      </c>
      <c r="H40" s="9">
        <f>I40/(Напряжение!E18*SQRT(3))*1000</f>
        <v>206.70186694458229</v>
      </c>
      <c r="I40" s="9">
        <f>[2]Ведомость!I17/1000</f>
        <v>3.8485</v>
      </c>
      <c r="J40" s="9">
        <f>[2]Ведомость!J17/1000</f>
        <v>1.0860000000000001</v>
      </c>
      <c r="K40" s="9">
        <f>L40/(Напряжение!G18*SQRT(3))*1000</f>
        <v>244.60308756238271</v>
      </c>
      <c r="L40" s="9">
        <f>[2]Ведомость!M17/1000</f>
        <v>2.7549000000000001</v>
      </c>
      <c r="M40" s="9">
        <f>[2]Ведомость!N17/1000</f>
        <v>0.67815000000000003</v>
      </c>
      <c r="N40" s="23"/>
    </row>
    <row r="41" spans="1:14">
      <c r="A41" s="42">
        <f t="shared" si="0"/>
        <v>40156.375</v>
      </c>
      <c r="B41" s="9">
        <f>C41/(Напряжение!B19*SQRT(3))*1000</f>
        <v>150.02822194294058</v>
      </c>
      <c r="C41" s="9">
        <f>[2]Ведомость!C18/1000</f>
        <v>1.6880999999999999</v>
      </c>
      <c r="D41" s="9">
        <f>[2]Ведомость!D18/1000</f>
        <v>0.55829999999999991</v>
      </c>
      <c r="E41" s="9">
        <f>F41/(Напряжение!C19*SQRT(3))*1000</f>
        <v>92.230320746520775</v>
      </c>
      <c r="F41" s="9">
        <f>[2]Ведомость!E18/1000</f>
        <v>1.6944999999999999</v>
      </c>
      <c r="G41" s="9">
        <f>[2]Ведомость!F18/1000</f>
        <v>0.72799999999999998</v>
      </c>
      <c r="H41" s="9">
        <f>I41/(Напряжение!E19*SQRT(3))*1000</f>
        <v>208.17775629187068</v>
      </c>
      <c r="I41" s="9">
        <f>[2]Ведомость!I18/1000</f>
        <v>3.8515000000000001</v>
      </c>
      <c r="J41" s="9">
        <f>[2]Ведомость!J18/1000</f>
        <v>1.0625</v>
      </c>
      <c r="K41" s="9">
        <f>L41/(Напряжение!G19*SQRT(3))*1000</f>
        <v>252.36179111260822</v>
      </c>
      <c r="L41" s="9">
        <f>[2]Ведомость!M18/1000</f>
        <v>2.8386</v>
      </c>
      <c r="M41" s="9">
        <f>[2]Ведомость!N18/1000</f>
        <v>0.70515000000000005</v>
      </c>
      <c r="N41" s="23"/>
    </row>
    <row r="42" spans="1:14">
      <c r="A42" s="42">
        <f t="shared" si="0"/>
        <v>40155.416666666701</v>
      </c>
      <c r="B42" s="9">
        <f>C42/(Напряжение!B20*SQRT(3))*1000</f>
        <v>156.99397946117253</v>
      </c>
      <c r="C42" s="9">
        <f>[2]Ведомость!C19/1000</f>
        <v>1.7721</v>
      </c>
      <c r="D42" s="9">
        <f>[2]Ведомость!D19/1000</f>
        <v>0.69450000000000001</v>
      </c>
      <c r="E42" s="9">
        <f>F42/(Напряжение!C20*SQRT(3))*1000</f>
        <v>104.30999766561141</v>
      </c>
      <c r="F42" s="9">
        <f>[2]Ведомость!E19/1000</f>
        <v>1.9165000000000001</v>
      </c>
      <c r="G42" s="9">
        <f>[2]Ведомость!F19/1000</f>
        <v>0.84799999999999998</v>
      </c>
      <c r="H42" s="9">
        <f>I42/(Напряжение!E20*SQRT(3))*1000</f>
        <v>205.2294334676242</v>
      </c>
      <c r="I42" s="9">
        <f>[2]Ведомость!I19/1000</f>
        <v>3.8090000000000002</v>
      </c>
      <c r="J42" s="9">
        <f>[2]Ведомость!J19/1000</f>
        <v>1.1475</v>
      </c>
      <c r="K42" s="9">
        <f>L42/(Напряжение!G20*SQRT(3))*1000</f>
        <v>245.7417844078646</v>
      </c>
      <c r="L42" s="9">
        <f>[2]Ведомость!M19/1000</f>
        <v>2.7697500000000002</v>
      </c>
      <c r="M42" s="9">
        <f>[2]Ведомость!N19/1000</f>
        <v>0.70650000000000002</v>
      </c>
      <c r="N42" s="23"/>
    </row>
    <row r="43" spans="1:14">
      <c r="A43" s="42">
        <f t="shared" si="0"/>
        <v>40154.458333333401</v>
      </c>
      <c r="B43" s="9">
        <f>C43/(Напряжение!B21*SQRT(3))*1000</f>
        <v>162.72078857855294</v>
      </c>
      <c r="C43" s="9">
        <f>[2]Ведомость!C20/1000</f>
        <v>1.8387</v>
      </c>
      <c r="D43" s="9">
        <f>[2]Ведомость!D20/1000</f>
        <v>0.8217000000000001</v>
      </c>
      <c r="E43" s="9">
        <f>F43/(Напряжение!C21*SQRT(3))*1000</f>
        <v>92.621285192824189</v>
      </c>
      <c r="F43" s="9">
        <f>[2]Ведомость!E20/1000</f>
        <v>1.7024999999999999</v>
      </c>
      <c r="G43" s="9">
        <f>[2]Ведомость!F20/1000</f>
        <v>0.75049999999999994</v>
      </c>
      <c r="H43" s="9">
        <f>I43/(Напряжение!E21*SQRT(3))*1000</f>
        <v>200.33430434336063</v>
      </c>
      <c r="I43" s="9">
        <f>[2]Ведомость!I20/1000</f>
        <v>3.7275</v>
      </c>
      <c r="J43" s="9">
        <f>[2]Ведомость!J20/1000</f>
        <v>1.0545</v>
      </c>
      <c r="K43" s="9">
        <f>L43/(Напряжение!G21*SQRT(3))*1000</f>
        <v>235.54334800969926</v>
      </c>
      <c r="L43" s="9">
        <f>[2]Ведомость!M20/1000</f>
        <v>2.6563499999999998</v>
      </c>
      <c r="M43" s="9">
        <f>[2]Ведомость!N20/1000</f>
        <v>0.65745000000000009</v>
      </c>
      <c r="N43" s="23"/>
    </row>
    <row r="44" spans="1:14">
      <c r="A44" s="42">
        <f t="shared" si="0"/>
        <v>40153.500000000102</v>
      </c>
      <c r="B44" s="9">
        <f>C44/(Напряжение!B22*SQRT(3))*1000</f>
        <v>181.88616593392166</v>
      </c>
      <c r="C44" s="9">
        <f>[2]Ведомость!C21/1000</f>
        <v>2.0484</v>
      </c>
      <c r="D44" s="9">
        <f>[2]Ведомость!D21/1000</f>
        <v>1.2801</v>
      </c>
      <c r="E44" s="9">
        <f>F44/(Напряжение!C22*SQRT(3))*1000</f>
        <v>97.961950358720983</v>
      </c>
      <c r="F44" s="9">
        <f>[2]Ведомость!E21/1000</f>
        <v>1.7989999999999999</v>
      </c>
      <c r="G44" s="9">
        <f>[2]Ведомость!F21/1000</f>
        <v>0.79700000000000004</v>
      </c>
      <c r="H44" s="9">
        <f>I44/(Напряжение!E22*SQRT(3))*1000</f>
        <v>198.67637645914061</v>
      </c>
      <c r="I44" s="9">
        <f>[2]Ведомость!I21/1000</f>
        <v>3.694</v>
      </c>
      <c r="J44" s="9">
        <f>[2]Ведомость!J21/1000</f>
        <v>1.0395000000000001</v>
      </c>
      <c r="K44" s="9">
        <f>L44/(Напряжение!G22*SQRT(3))*1000</f>
        <v>232.99013955615754</v>
      </c>
      <c r="L44" s="9">
        <f>[2]Ведомость!M21/1000</f>
        <v>2.6244000000000001</v>
      </c>
      <c r="M44" s="9">
        <f>[2]Ведомость!N21/1000</f>
        <v>0.64934999999999987</v>
      </c>
      <c r="N44" s="23"/>
    </row>
    <row r="45" spans="1:14">
      <c r="A45" s="42">
        <f t="shared" si="0"/>
        <v>40152.541666666701</v>
      </c>
      <c r="B45" s="9">
        <f>C45/(Напряжение!B23*SQRT(3))*1000</f>
        <v>148.77557113721676</v>
      </c>
      <c r="C45" s="9">
        <f>[2]Ведомость!C22/1000</f>
        <v>1.6608000000000001</v>
      </c>
      <c r="D45" s="9">
        <f>[2]Ведомость!D22/1000</f>
        <v>0.78270000000000006</v>
      </c>
      <c r="E45" s="9">
        <f>F45/(Напряжение!C23*SQRT(3))*1000</f>
        <v>95.945279679675338</v>
      </c>
      <c r="F45" s="9">
        <f>[2]Ведомость!E22/1000</f>
        <v>1.766</v>
      </c>
      <c r="G45" s="9">
        <f>[2]Ведомость!F22/1000</f>
        <v>0.73850000000000005</v>
      </c>
      <c r="H45" s="9">
        <f>I45/(Напряжение!E23*SQRT(3))*1000</f>
        <v>202.61821492138077</v>
      </c>
      <c r="I45" s="9">
        <f>[2]Ведомость!I22/1000</f>
        <v>3.7534999999999998</v>
      </c>
      <c r="J45" s="9">
        <f>[2]Ведомость!J22/1000</f>
        <v>1.0669999999999999</v>
      </c>
      <c r="K45" s="9">
        <f>L45/(Напряжение!G23*SQRT(3))*1000</f>
        <v>245.79832604272517</v>
      </c>
      <c r="L45" s="9">
        <f>[2]Ведомость!M22/1000</f>
        <v>2.7684000000000002</v>
      </c>
      <c r="M45" s="9">
        <f>[2]Ведомость!N22/1000</f>
        <v>0.70020000000000004</v>
      </c>
      <c r="N45" s="23"/>
    </row>
    <row r="46" spans="1:14">
      <c r="A46" s="42">
        <f t="shared" si="0"/>
        <v>40151.583333333401</v>
      </c>
      <c r="B46" s="9">
        <f>C46/(Напряжение!B24*SQRT(3))*1000</f>
        <v>109.09670611145526</v>
      </c>
      <c r="C46" s="9">
        <f>[2]Ведомость!C23/1000</f>
        <v>1.2195</v>
      </c>
      <c r="D46" s="9">
        <f>[2]Ведомость!D23/1000</f>
        <v>0.49349999999999999</v>
      </c>
      <c r="E46" s="9">
        <f>F46/(Напряжение!C24*SQRT(3))*1000</f>
        <v>94.96104532771011</v>
      </c>
      <c r="F46" s="9">
        <f>[2]Ведомость!E23/1000</f>
        <v>1.748</v>
      </c>
      <c r="G46" s="9">
        <f>[2]Ведомость!F23/1000</f>
        <v>0.6835</v>
      </c>
      <c r="H46" s="9">
        <f>I46/(Напряжение!E24*SQRT(3))*1000</f>
        <v>214.05270016357429</v>
      </c>
      <c r="I46" s="9">
        <f>[2]Ведомость!I23/1000</f>
        <v>3.964</v>
      </c>
      <c r="J46" s="9">
        <f>[2]Ведомость!J23/1000</f>
        <v>1.083</v>
      </c>
      <c r="K46" s="9">
        <f>L46/(Напряжение!G24*SQRT(3))*1000</f>
        <v>253.58946634242341</v>
      </c>
      <c r="L46" s="9">
        <f>[2]Ведомость!M23/1000</f>
        <v>2.8570500000000001</v>
      </c>
      <c r="M46" s="9">
        <f>[2]Ведомость!N23/1000</f>
        <v>0.70065000000000011</v>
      </c>
      <c r="N46" s="23"/>
    </row>
    <row r="47" spans="1:14">
      <c r="A47" s="42">
        <f t="shared" si="0"/>
        <v>40150.625000000102</v>
      </c>
      <c r="B47" s="9">
        <f>C47/(Напряжение!B25*SQRT(3))*1000</f>
        <v>122.78540182059653</v>
      </c>
      <c r="C47" s="9">
        <f>[2]Ведомость!C24/1000</f>
        <v>1.3893000000000002</v>
      </c>
      <c r="D47" s="9">
        <f>[2]Ведомость!D24/1000</f>
        <v>0.51749999999999996</v>
      </c>
      <c r="E47" s="9">
        <f>F47/(Напряжение!C25*SQRT(3))*1000</f>
        <v>103.43825728916894</v>
      </c>
      <c r="F47" s="9">
        <f>[2]Ведомость!E24/1000</f>
        <v>1.9065000000000001</v>
      </c>
      <c r="G47" s="9">
        <f>[2]Ведомость!F24/1000</f>
        <v>0.71099999999999997</v>
      </c>
      <c r="H47" s="9">
        <f>I47/(Напряжение!E25*SQRT(3))*1000</f>
        <v>236.65185592736739</v>
      </c>
      <c r="I47" s="9">
        <f>[2]Ведомость!I24/1000</f>
        <v>4.3734999999999999</v>
      </c>
      <c r="J47" s="9">
        <f>[2]Ведомость!J24/1000</f>
        <v>1.097</v>
      </c>
      <c r="K47" s="9">
        <f>L47/(Напряжение!G25*SQRT(3))*1000</f>
        <v>299.75428753553388</v>
      </c>
      <c r="L47" s="9">
        <f>[2]Ведомость!M24/1000</f>
        <v>3.3754499999999998</v>
      </c>
      <c r="M47" s="9">
        <f>[2]Ведомость!N24/1000</f>
        <v>0.75734999999999997</v>
      </c>
      <c r="N47" s="23"/>
    </row>
    <row r="48" spans="1:14">
      <c r="A48" s="42">
        <f t="shared" si="0"/>
        <v>40149.666666666701</v>
      </c>
      <c r="B48" s="9">
        <f>C48/(Напряжение!B26*SQRT(3))*1000</f>
        <v>121.79250060218298</v>
      </c>
      <c r="C48" s="9">
        <f>[2]Ведомость!C25/1000</f>
        <v>1.3743000000000001</v>
      </c>
      <c r="D48" s="9">
        <f>[2]Ведомость!D25/1000</f>
        <v>0.504</v>
      </c>
      <c r="E48" s="9">
        <f>F48/(Напряжение!C26*SQRT(3))*1000</f>
        <v>102.29963154185342</v>
      </c>
      <c r="F48" s="9">
        <f>[2]Ведомость!E25/1000</f>
        <v>1.881</v>
      </c>
      <c r="G48" s="9">
        <f>[2]Ведомость!F25/1000</f>
        <v>0.75749999999999995</v>
      </c>
      <c r="H48" s="9">
        <f>I48/(Напряжение!E26*SQRT(3))*1000</f>
        <v>238.71166609572299</v>
      </c>
      <c r="I48" s="9">
        <f>[2]Ведомость!I25/1000</f>
        <v>4.4234999999999998</v>
      </c>
      <c r="J48" s="9">
        <f>[2]Ведомость!J25/1000</f>
        <v>1.1054999999999999</v>
      </c>
      <c r="K48" s="9">
        <f>L48/(Напряжение!G26*SQRT(3))*1000</f>
        <v>308.53210553815398</v>
      </c>
      <c r="L48" s="9">
        <f>[2]Ведомость!M25/1000</f>
        <v>3.4685999999999999</v>
      </c>
      <c r="M48" s="9">
        <f>[2]Ведомость!N25/1000</f>
        <v>0.76949999999999996</v>
      </c>
      <c r="N48" s="23"/>
    </row>
    <row r="49" spans="1:14">
      <c r="A49" s="42">
        <f t="shared" si="0"/>
        <v>40148.708333333401</v>
      </c>
      <c r="B49" s="9">
        <f>C49/(Напряжение!B27*SQRT(3))*1000</f>
        <v>120.5103473700798</v>
      </c>
      <c r="C49" s="9">
        <f>[2]Ведомость!C26/1000</f>
        <v>1.3605</v>
      </c>
      <c r="D49" s="9">
        <f>[2]Ведомость!D26/1000</f>
        <v>0.495</v>
      </c>
      <c r="E49" s="9">
        <f>F49/(Напряжение!C27*SQRT(3))*1000</f>
        <v>110.19173416308244</v>
      </c>
      <c r="F49" s="9">
        <f>[2]Ведомость!E26/1000</f>
        <v>2.0194999999999999</v>
      </c>
      <c r="G49" s="9">
        <f>[2]Ведомость!F26/1000</f>
        <v>0.85250000000000004</v>
      </c>
      <c r="H49" s="9">
        <f>I49/(Напряжение!E27*SQRT(3))*1000</f>
        <v>236.18851452231667</v>
      </c>
      <c r="I49" s="9">
        <f>[2]Ведомость!I26/1000</f>
        <v>4.3784999999999998</v>
      </c>
      <c r="J49" s="9">
        <f>[2]Ведомость!J26/1000</f>
        <v>1.0674999999999999</v>
      </c>
      <c r="K49" s="9">
        <f>L49/(Напряжение!G27*SQRT(3))*1000</f>
        <v>306.02136984502346</v>
      </c>
      <c r="L49" s="9">
        <f>[2]Ведомость!M26/1000</f>
        <v>3.4393500000000006</v>
      </c>
      <c r="M49" s="9">
        <f>[2]Ведомость!N26/1000</f>
        <v>0.76095000000000002</v>
      </c>
      <c r="N49" s="23"/>
    </row>
    <row r="50" spans="1:14">
      <c r="A50" s="42">
        <f t="shared" si="0"/>
        <v>40147.750000000102</v>
      </c>
      <c r="B50" s="9">
        <f>C50/(Напряжение!B28*SQRT(3))*1000</f>
        <v>114.62817408531731</v>
      </c>
      <c r="C50" s="9">
        <f>[2]Ведомость!C27/1000</f>
        <v>1.2942</v>
      </c>
      <c r="D50" s="9">
        <f>[2]Ведомость!D27/1000</f>
        <v>0.49110000000000004</v>
      </c>
      <c r="E50" s="9">
        <f>F50/(Напряжение!C28*SQRT(3))*1000</f>
        <v>103.94149070649911</v>
      </c>
      <c r="F50" s="9">
        <f>[2]Ведомость!E27/1000</f>
        <v>1.9105000000000001</v>
      </c>
      <c r="G50" s="9">
        <f>[2]Ведомость!F27/1000</f>
        <v>0.79849999999999999</v>
      </c>
      <c r="H50" s="9">
        <f>I50/(Напряжение!E28*SQRT(3))*1000</f>
        <v>231.09070431828104</v>
      </c>
      <c r="I50" s="9">
        <f>[2]Ведомость!I27/1000</f>
        <v>4.2729999999999997</v>
      </c>
      <c r="J50" s="9">
        <f>[2]Ведомость!J27/1000</f>
        <v>1.1054999999999999</v>
      </c>
      <c r="K50" s="9">
        <f>L50/(Напряжение!G28*SQRT(3))*1000</f>
        <v>300.53307985947896</v>
      </c>
      <c r="L50" s="9">
        <f>[2]Ведомость!M27/1000</f>
        <v>3.3776999999999999</v>
      </c>
      <c r="M50" s="9">
        <f>[2]Ведомость!N27/1000</f>
        <v>0.75779999999999992</v>
      </c>
      <c r="N50" s="23"/>
    </row>
    <row r="51" spans="1:14">
      <c r="A51" s="42">
        <f t="shared" si="0"/>
        <v>40146.791666666802</v>
      </c>
      <c r="B51" s="9">
        <f>C51/(Напряжение!B29*SQRT(3))*1000</f>
        <v>105.96079485998969</v>
      </c>
      <c r="C51" s="9">
        <f>[2]Ведомость!C28/1000</f>
        <v>1.1970000000000001</v>
      </c>
      <c r="D51" s="9">
        <f>[2]Ведомость!D28/1000</f>
        <v>0.48089999999999999</v>
      </c>
      <c r="E51" s="9">
        <f>F51/(Напряжение!C29*SQRT(3))*1000</f>
        <v>105.17376853962197</v>
      </c>
      <c r="F51" s="9">
        <f>[2]Ведомость!E28/1000</f>
        <v>1.9395</v>
      </c>
      <c r="G51" s="9">
        <f>[2]Ведомость!F28/1000</f>
        <v>0.83099999999999996</v>
      </c>
      <c r="H51" s="9">
        <f>I51/(Напряжение!E29*SQRT(3))*1000</f>
        <v>213.68186560427679</v>
      </c>
      <c r="I51" s="9">
        <f>[2]Ведомость!I28/1000</f>
        <v>3.9605000000000001</v>
      </c>
      <c r="J51" s="9">
        <f>[2]Ведомость!J28/1000</f>
        <v>1.0765</v>
      </c>
      <c r="K51" s="9">
        <f>L51/(Напряжение!G29*SQRT(3))*1000</f>
        <v>274.16969070598338</v>
      </c>
      <c r="L51" s="9">
        <f>[2]Ведомость!M28/1000</f>
        <v>3.0851999999999999</v>
      </c>
      <c r="M51" s="9">
        <f>[2]Ведомость!N28/1000</f>
        <v>0.73350000000000004</v>
      </c>
      <c r="N51" s="23"/>
    </row>
    <row r="52" spans="1:14">
      <c r="A52" s="42">
        <f t="shared" si="0"/>
        <v>40145.833333333401</v>
      </c>
      <c r="B52" s="9">
        <f>C52/(Напряжение!B30*SQRT(3))*1000</f>
        <v>91.932490942829389</v>
      </c>
      <c r="C52" s="9">
        <f>[2]Ведомость!C29/1000</f>
        <v>1.0404</v>
      </c>
      <c r="D52" s="9">
        <f>[2]Ведомость!D29/1000</f>
        <v>0.47249999999999998</v>
      </c>
      <c r="E52" s="9">
        <f>F52/(Напряжение!C30*SQRT(3))*1000</f>
        <v>100.11043355877587</v>
      </c>
      <c r="F52" s="9">
        <f>[2]Ведомость!E29/1000</f>
        <v>1.8445</v>
      </c>
      <c r="G52" s="9">
        <f>[2]Ведомость!F29/1000</f>
        <v>0.80600000000000005</v>
      </c>
      <c r="H52" s="9">
        <f>I52/(Напряжение!E30*SQRT(3))*1000</f>
        <v>194.82540080307089</v>
      </c>
      <c r="I52" s="9">
        <f>[2]Ведомость!I29/1000</f>
        <v>3.6244999999999998</v>
      </c>
      <c r="J52" s="9">
        <f>[2]Ведомость!J29/1000</f>
        <v>1.0455000000000001</v>
      </c>
      <c r="K52" s="9">
        <f>L52/(Напряжение!G30*SQRT(3))*1000</f>
        <v>240.7868871302542</v>
      </c>
      <c r="L52" s="9">
        <f>[2]Ведомость!M29/1000</f>
        <v>2.7148499999999998</v>
      </c>
      <c r="M52" s="9">
        <f>[2]Ведомость!N29/1000</f>
        <v>0.7105499999999999</v>
      </c>
      <c r="N52" s="23"/>
    </row>
    <row r="53" spans="1:14">
      <c r="A53" s="42">
        <f t="shared" si="0"/>
        <v>40144.875000000102</v>
      </c>
      <c r="B53" s="9">
        <f>C53/(Напряжение!B31*SQRT(3))*1000</f>
        <v>80.790007901702054</v>
      </c>
      <c r="C53" s="9">
        <f>[2]Ведомость!C30/1000</f>
        <v>0.91589999999999994</v>
      </c>
      <c r="D53" s="9">
        <f>[2]Ведомость!D30/1000</f>
        <v>0.47070000000000001</v>
      </c>
      <c r="E53" s="9">
        <f>F53/(Напряжение!C31*SQRT(3))*1000</f>
        <v>97.387064371927252</v>
      </c>
      <c r="F53" s="9">
        <f>[2]Ведомость!E30/1000</f>
        <v>1.7949999999999999</v>
      </c>
      <c r="G53" s="9">
        <f>[2]Ведомость!F30/1000</f>
        <v>0.79949999999999999</v>
      </c>
      <c r="H53" s="9">
        <f>I53/(Напряжение!E31*SQRT(3))*1000</f>
        <v>175.96550099339868</v>
      </c>
      <c r="I53" s="9">
        <f>[2]Ведомость!I30/1000</f>
        <v>3.2785000000000002</v>
      </c>
      <c r="J53" s="9">
        <f>[2]Ведомость!J30/1000</f>
        <v>1.03</v>
      </c>
      <c r="K53" s="9">
        <f>L53/(Напряжение!G31*SQRT(3))*1000</f>
        <v>205.7466207398648</v>
      </c>
      <c r="L53" s="9">
        <f>[2]Ведомость!M30/1000</f>
        <v>2.3247</v>
      </c>
      <c r="M53" s="9">
        <f>[2]Ведомость!N30/1000</f>
        <v>0.68895000000000006</v>
      </c>
      <c r="N53" s="23"/>
    </row>
    <row r="54" spans="1:14">
      <c r="A54" s="42">
        <f t="shared" si="0"/>
        <v>40143.916666666802</v>
      </c>
      <c r="B54" s="9">
        <f>C54/(Напряжение!B32*SQRT(3))*1000</f>
        <v>75.345999195322023</v>
      </c>
      <c r="C54" s="9">
        <f>[2]Ведомость!C31/1000</f>
        <v>0.85470000000000002</v>
      </c>
      <c r="D54" s="9">
        <f>[2]Ведомость!D31/1000</f>
        <v>0.4677</v>
      </c>
      <c r="E54" s="9">
        <f>F54/(Напряжение!C32*SQRT(3))*1000</f>
        <v>95.470454328476237</v>
      </c>
      <c r="F54" s="9">
        <f>[2]Ведомость!E31/1000</f>
        <v>1.7649999999999999</v>
      </c>
      <c r="G54" s="9">
        <f>[2]Ведомость!F31/1000</f>
        <v>0.81399999999999995</v>
      </c>
      <c r="H54" s="9">
        <f>I54/(Напряжение!E32*SQRT(3))*1000</f>
        <v>162.21334571099834</v>
      </c>
      <c r="I54" s="9">
        <f>[2]Ведомость!I31/1000</f>
        <v>3.0310000000000001</v>
      </c>
      <c r="J54" s="9">
        <f>[2]Ведомость!J31/1000</f>
        <v>1.042</v>
      </c>
      <c r="K54" s="9">
        <f>L54/(Напряжение!G32*SQRT(3))*1000</f>
        <v>185.03315630181783</v>
      </c>
      <c r="L54" s="9">
        <f>[2]Ведомость!M31/1000</f>
        <v>2.0943000000000001</v>
      </c>
      <c r="M54" s="9">
        <f>[2]Ведомость!N31/1000</f>
        <v>0.68579999999999997</v>
      </c>
      <c r="N54" s="23"/>
    </row>
    <row r="55" spans="1:14">
      <c r="A55" s="42">
        <f t="shared" si="0"/>
        <v>40142.958333333401</v>
      </c>
      <c r="B55" s="9">
        <f>C55/(Напряжение!B33*SQRT(3))*1000</f>
        <v>72.033818148703602</v>
      </c>
      <c r="C55" s="9">
        <f>[2]Ведомость!C32/1000</f>
        <v>0.81870000000000009</v>
      </c>
      <c r="D55" s="9">
        <f>[2]Ведомость!D32/1000</f>
        <v>0.47249999999999998</v>
      </c>
      <c r="E55" s="9">
        <f>F55/(Напряжение!C33*SQRT(3))*1000</f>
        <v>92.494841020505177</v>
      </c>
      <c r="F55" s="9">
        <f>[2]Ведомость!E32/1000</f>
        <v>1.7110000000000001</v>
      </c>
      <c r="G55" s="9">
        <f>[2]Ведомость!F32/1000</f>
        <v>0.80900000000000005</v>
      </c>
      <c r="H55" s="9">
        <f>I55/(Напряжение!E33*SQRT(3))*1000</f>
        <v>155.54748597077727</v>
      </c>
      <c r="I55" s="9">
        <f>[2]Ведомость!I32/1000</f>
        <v>2.9085000000000001</v>
      </c>
      <c r="J55" s="9">
        <f>[2]Ведомость!J32/1000</f>
        <v>1.032</v>
      </c>
      <c r="K55" s="9">
        <f>L55/(Напряжение!G33*SQRT(3))*1000</f>
        <v>173.74281622487763</v>
      </c>
      <c r="L55" s="9">
        <f>[2]Ведомость!M32/1000</f>
        <v>1.9719</v>
      </c>
      <c r="M55" s="9">
        <f>[2]Ведомость!N32/1000</f>
        <v>0.68220000000000003</v>
      </c>
      <c r="N55" s="23"/>
    </row>
    <row r="56" spans="1:14">
      <c r="A56" s="42">
        <f t="shared" si="0"/>
        <v>40142.000000000102</v>
      </c>
      <c r="B56" s="9">
        <f>C56/(Напряжение!B34*SQRT(3))*1000</f>
        <v>70.351776402064218</v>
      </c>
      <c r="C56" s="9">
        <f>[2]Ведомость!C33/1000</f>
        <v>0.80310000000000004</v>
      </c>
      <c r="D56" s="9">
        <f>[2]Ведомость!D33/1000</f>
        <v>0.47370000000000001</v>
      </c>
      <c r="E56" s="9">
        <f>F56/(Напряжение!C34*SQRT(3))*1000</f>
        <v>92.204224484826426</v>
      </c>
      <c r="F56" s="9">
        <f>[2]Ведомость!E33/1000</f>
        <v>1.71</v>
      </c>
      <c r="G56" s="9">
        <f>[2]Ведомость!F33/1000</f>
        <v>0.79549999999999998</v>
      </c>
      <c r="H56" s="9">
        <f>I56/(Напряжение!E34*SQRT(3))*1000</f>
        <v>153.56592861124611</v>
      </c>
      <c r="I56" s="9">
        <f>[2]Ведомость!I33/1000</f>
        <v>2.8730000000000002</v>
      </c>
      <c r="J56" s="9">
        <f>[2]Ведомость!J33/1000</f>
        <v>1.069</v>
      </c>
      <c r="K56" s="9">
        <f>L56/(Напряжение!G34*SQRT(3))*1000</f>
        <v>169.22131103919349</v>
      </c>
      <c r="L56" s="9">
        <f>[2]Ведомость!M33/1000</f>
        <v>1.9237500000000001</v>
      </c>
      <c r="M56" s="9">
        <f>[2]Ведомость!N33/1000</f>
        <v>0.68265000000000009</v>
      </c>
      <c r="N56" s="23"/>
    </row>
    <row r="57" spans="1:1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>
      <c r="A58" s="1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1:14">
      <c r="B59" s="78" t="s">
        <v>11</v>
      </c>
      <c r="C59" s="79"/>
      <c r="D59" s="78" t="s">
        <v>9</v>
      </c>
      <c r="E59" s="79"/>
      <c r="F59" s="78" t="s">
        <v>10</v>
      </c>
      <c r="G59" s="79"/>
      <c r="H59" s="78" t="s">
        <v>12</v>
      </c>
      <c r="I59" s="79"/>
      <c r="K59" s="14"/>
      <c r="L59" s="14"/>
      <c r="M59" s="14"/>
    </row>
    <row r="60" spans="1:14">
      <c r="A60" s="4" t="s">
        <v>0</v>
      </c>
      <c r="B60" s="8" t="s">
        <v>7</v>
      </c>
      <c r="C60" s="8" t="s">
        <v>8</v>
      </c>
      <c r="D60" s="8" t="s">
        <v>7</v>
      </c>
      <c r="E60" s="8" t="s">
        <v>8</v>
      </c>
      <c r="F60" s="8" t="s">
        <v>7</v>
      </c>
      <c r="G60" s="8" t="s">
        <v>8</v>
      </c>
      <c r="H60" s="8" t="s">
        <v>7</v>
      </c>
      <c r="I60" s="8" t="s">
        <v>8</v>
      </c>
      <c r="K60" s="11"/>
      <c r="L60" s="11"/>
      <c r="M60" s="12"/>
      <c r="N60" s="3"/>
    </row>
    <row r="61" spans="1:14">
      <c r="A61" s="42">
        <f>A33</f>
        <v>40164.041666666664</v>
      </c>
      <c r="B61" s="9">
        <f>C33</f>
        <v>0.84299999999999997</v>
      </c>
      <c r="C61" s="9">
        <f>D33</f>
        <v>0.48960000000000004</v>
      </c>
      <c r="D61" s="9">
        <f>C5+F33</f>
        <v>12.613049999999999</v>
      </c>
      <c r="E61" s="9">
        <f>D5+G33</f>
        <v>5.0127499999999996</v>
      </c>
      <c r="F61" s="9">
        <f>F5+I33</f>
        <v>13.3802</v>
      </c>
      <c r="G61" s="9">
        <f>G5+J33</f>
        <v>1.42465</v>
      </c>
      <c r="H61" s="9">
        <f>L33</f>
        <v>1.8782999999999999</v>
      </c>
      <c r="I61" s="9">
        <f>M33</f>
        <v>0.69029999999999991</v>
      </c>
      <c r="K61" s="13"/>
      <c r="L61" s="13"/>
      <c r="M61" s="13"/>
      <c r="N61" s="6"/>
    </row>
    <row r="62" spans="1:14">
      <c r="A62" s="42">
        <f>A38</f>
        <v>40159.25</v>
      </c>
      <c r="B62" s="9">
        <f>C38</f>
        <v>1.8978000000000002</v>
      </c>
      <c r="C62" s="9">
        <f>D38</f>
        <v>0.75900000000000001</v>
      </c>
      <c r="D62" s="9">
        <f>C10+F38</f>
        <v>12.714799999999999</v>
      </c>
      <c r="E62" s="9">
        <f>D10+G38</f>
        <v>4.8924000000000003</v>
      </c>
      <c r="F62" s="9">
        <f>F10+I38</f>
        <v>12.4932</v>
      </c>
      <c r="G62" s="9">
        <f>G10+J38</f>
        <v>1.16865</v>
      </c>
      <c r="H62" s="9">
        <f>L38</f>
        <v>2.9254499999999997</v>
      </c>
      <c r="I62" s="9">
        <f>M38</f>
        <v>0.73080000000000001</v>
      </c>
      <c r="K62" s="13"/>
      <c r="L62" s="13"/>
      <c r="M62" s="13"/>
      <c r="N62" s="6"/>
    </row>
    <row r="63" spans="1:14">
      <c r="A63" s="42">
        <f>A47</f>
        <v>40150.625000000102</v>
      </c>
      <c r="B63" s="9">
        <f>C47</f>
        <v>1.3893000000000002</v>
      </c>
      <c r="C63" s="9">
        <f>D47</f>
        <v>0.51749999999999996</v>
      </c>
      <c r="D63" s="9">
        <f>C19+F47</f>
        <v>15.64995</v>
      </c>
      <c r="E63" s="9">
        <f>D19+G47</f>
        <v>6.3316499999999998</v>
      </c>
      <c r="F63" s="9">
        <f>F19+I47</f>
        <v>16.136650000000003</v>
      </c>
      <c r="G63" s="9">
        <f>G19+J47</f>
        <v>1.3994</v>
      </c>
      <c r="H63" s="9">
        <f>L47</f>
        <v>3.3754499999999998</v>
      </c>
      <c r="I63" s="9">
        <f>M47</f>
        <v>0.75734999999999997</v>
      </c>
      <c r="K63" s="13"/>
      <c r="L63" s="13"/>
      <c r="M63" s="13"/>
      <c r="N63" s="6"/>
    </row>
    <row r="64" spans="1:14">
      <c r="A64" s="42">
        <f>A50</f>
        <v>40147.750000000102</v>
      </c>
      <c r="B64" s="9">
        <f>C50</f>
        <v>1.2942</v>
      </c>
      <c r="C64" s="9">
        <f>D50</f>
        <v>0.49110000000000004</v>
      </c>
      <c r="D64" s="9">
        <f>C22+F50</f>
        <v>15.111099999999999</v>
      </c>
      <c r="E64" s="9">
        <f>D22+G50</f>
        <v>5.6190499999999988</v>
      </c>
      <c r="F64" s="9">
        <f>F22+I50</f>
        <v>15.248650000000001</v>
      </c>
      <c r="G64" s="9">
        <f>G22+J50</f>
        <v>1.1138999999999999</v>
      </c>
      <c r="H64" s="9">
        <f>L50</f>
        <v>3.3776999999999999</v>
      </c>
      <c r="I64" s="9">
        <f>M50</f>
        <v>0.75779999999999992</v>
      </c>
      <c r="K64" s="13"/>
      <c r="L64" s="13"/>
      <c r="M64" s="13"/>
      <c r="N64" s="6"/>
    </row>
  </sheetData>
  <mergeCells count="10">
    <mergeCell ref="K31:M31"/>
    <mergeCell ref="B59:C59"/>
    <mergeCell ref="D59:E59"/>
    <mergeCell ref="F59:G59"/>
    <mergeCell ref="H59:I59"/>
    <mergeCell ref="B3:D3"/>
    <mergeCell ref="E3:G3"/>
    <mergeCell ref="B31:D31"/>
    <mergeCell ref="E31:G31"/>
    <mergeCell ref="H31:J3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5"/>
  <sheetViews>
    <sheetView topLeftCell="A110" zoomScale="85" zoomScaleNormal="85" zoomScaleSheetLayoutView="100" workbookViewId="0">
      <selection activeCell="D168" sqref="D168"/>
    </sheetView>
  </sheetViews>
  <sheetFormatPr defaultRowHeight="15"/>
  <cols>
    <col min="1" max="1" width="7" style="43" bestFit="1" customWidth="1"/>
    <col min="4" max="4" width="10.42578125" customWidth="1"/>
    <col min="8" max="8" width="10.5703125" bestFit="1" customWidth="1"/>
    <col min="15" max="15" width="7.140625" style="43" bestFit="1" customWidth="1"/>
    <col min="16" max="16" width="10" customWidth="1"/>
    <col min="17" max="18" width="9.7109375" customWidth="1"/>
    <col min="21" max="21" width="10.140625" customWidth="1"/>
    <col min="22" max="22" width="10.85546875" customWidth="1"/>
    <col min="23" max="23" width="10.28515625" customWidth="1"/>
    <col min="24" max="24" width="10.7109375" customWidth="1"/>
  </cols>
  <sheetData>
    <row r="1" spans="1:14">
      <c r="A1" s="43" t="s">
        <v>38</v>
      </c>
      <c r="H1" s="68">
        <f>'Нагрузка ежечасно'!M1</f>
        <v>41626</v>
      </c>
    </row>
    <row r="2" spans="1:14">
      <c r="A2" s="40"/>
      <c r="B2" s="86" t="str">
        <f>'Нагрузка ежечасно'!P3</f>
        <v>ГПП Яч. 601 (тп6)</v>
      </c>
      <c r="C2" s="87"/>
      <c r="D2" s="88"/>
      <c r="E2" s="89" t="str">
        <f>'Нагрузка ежечасно'!B3</f>
        <v>ГПП Яч. 602 (тп5)</v>
      </c>
      <c r="F2" s="81"/>
      <c r="G2" s="81"/>
      <c r="H2" s="89" t="str">
        <f>'Нагрузка ежечасно'!S3</f>
        <v>ГПП Яч. 607</v>
      </c>
      <c r="I2" s="81"/>
      <c r="J2" s="90"/>
      <c r="K2" s="89" t="str">
        <f>'Нагрузка ежечасно'!E3</f>
        <v>ГПП Яч. 609</v>
      </c>
      <c r="L2" s="81"/>
      <c r="M2" s="81"/>
    </row>
    <row r="3" spans="1:14">
      <c r="A3" s="61" t="s">
        <v>0</v>
      </c>
      <c r="B3" s="28" t="s">
        <v>1</v>
      </c>
      <c r="C3" s="28" t="s">
        <v>2</v>
      </c>
      <c r="D3" s="28" t="s">
        <v>3</v>
      </c>
      <c r="E3" s="28" t="s">
        <v>1</v>
      </c>
      <c r="F3" s="28" t="s">
        <v>2</v>
      </c>
      <c r="G3" s="28" t="s">
        <v>3</v>
      </c>
      <c r="H3" s="28" t="s">
        <v>1</v>
      </c>
      <c r="I3" s="28" t="s">
        <v>2</v>
      </c>
      <c r="J3" s="62" t="s">
        <v>3</v>
      </c>
      <c r="K3" s="28" t="s">
        <v>1</v>
      </c>
      <c r="L3" s="28" t="s">
        <v>2</v>
      </c>
      <c r="M3" s="28" t="s">
        <v>3</v>
      </c>
      <c r="N3" s="63"/>
    </row>
    <row r="4" spans="1:14" s="65" customFormat="1">
      <c r="A4" s="42">
        <f>'Нагрузка ежечасно'!A104</f>
        <v>40164.041666666664</v>
      </c>
      <c r="B4" s="64">
        <f>'Нагрузка ежечасно'!P5</f>
        <v>0</v>
      </c>
      <c r="C4" s="64">
        <f>'Нагрузка ежечасно'!Q5</f>
        <v>0</v>
      </c>
      <c r="D4" s="64">
        <f>'Нагрузка ежечасно'!R5</f>
        <v>0</v>
      </c>
      <c r="E4" s="64">
        <f>'Нагрузка ежечасно'!B5</f>
        <v>41.500499586916334</v>
      </c>
      <c r="F4" s="64">
        <f>'Нагрузка ежечасно'!C5</f>
        <v>473.03999999999996</v>
      </c>
      <c r="G4" s="64">
        <f>'Нагрузка ежечасно'!D5</f>
        <v>290.88</v>
      </c>
      <c r="H4" s="64">
        <f>'Нагрузка ежечасно'!S5</f>
        <v>3.5373332981237668</v>
      </c>
      <c r="I4" s="64">
        <f>'Нагрузка ежечасно'!T5</f>
        <v>40.32</v>
      </c>
      <c r="J4" s="64">
        <f>'Нагрузка ежечасно'!U5</f>
        <v>16.32</v>
      </c>
      <c r="K4" s="64">
        <f>'Нагрузка ежечасно'!E5</f>
        <v>28.665408959571408</v>
      </c>
      <c r="L4" s="64">
        <f>'Нагрузка ежечасно'!F5</f>
        <v>326.88</v>
      </c>
      <c r="M4" s="64">
        <f>'Нагрузка ежечасно'!G5</f>
        <v>180.72</v>
      </c>
    </row>
    <row r="5" spans="1:14" s="65" customFormat="1" hidden="1">
      <c r="A5" s="42">
        <f>'Нагрузка ежечасно'!A105</f>
        <v>40163.083333333336</v>
      </c>
      <c r="B5" s="64">
        <f>'Нагрузка ежечасно'!P6</f>
        <v>0</v>
      </c>
      <c r="C5" s="64">
        <f>'Нагрузка ежечасно'!Q6</f>
        <v>0</v>
      </c>
      <c r="D5" s="64">
        <f>'Нагрузка ежечасно'!R6</f>
        <v>0</v>
      </c>
      <c r="E5" s="64">
        <f>'Нагрузка ежечасно'!B6</f>
        <v>43.419938981351457</v>
      </c>
      <c r="F5" s="64">
        <f>'Нагрузка ежечасно'!C6</f>
        <v>496.8</v>
      </c>
      <c r="G5" s="64">
        <f>'Нагрузка ежечасно'!D6</f>
        <v>288.72000000000003</v>
      </c>
      <c r="H5" s="64">
        <f>'Нагрузка ежечасно'!S6</f>
        <v>3.5449128926803848</v>
      </c>
      <c r="I5" s="64">
        <f>'Нагрузка ежечасно'!T6</f>
        <v>40.56</v>
      </c>
      <c r="J5" s="64">
        <f>'Нагрузка ежечасно'!U6</f>
        <v>16.32</v>
      </c>
      <c r="K5" s="64">
        <f>'Нагрузка ежечасно'!E6</f>
        <v>29.440695088997163</v>
      </c>
      <c r="L5" s="64">
        <f>'Нагрузка ежечасно'!F6</f>
        <v>336.24</v>
      </c>
      <c r="M5" s="64">
        <f>'Нагрузка ежечасно'!G6</f>
        <v>195.12</v>
      </c>
    </row>
    <row r="6" spans="1:14" s="65" customFormat="1" hidden="1">
      <c r="A6" s="42">
        <f>'Нагрузка ежечасно'!A106</f>
        <v>40162.125</v>
      </c>
      <c r="B6" s="64">
        <f>'Нагрузка ежечасно'!P7</f>
        <v>0</v>
      </c>
      <c r="C6" s="64">
        <f>'Нагрузка ежечасно'!Q7</f>
        <v>0</v>
      </c>
      <c r="D6" s="64">
        <f>'Нагрузка ежечасно'!R7</f>
        <v>0</v>
      </c>
      <c r="E6" s="64">
        <f>'Нагрузка ежечасно'!B7</f>
        <v>52.553953396700088</v>
      </c>
      <c r="F6" s="64">
        <f>'Нагрузка ежечасно'!C7</f>
        <v>600.48</v>
      </c>
      <c r="G6" s="64">
        <f>'Нагрузка ежечасно'!D7</f>
        <v>287.27999999999997</v>
      </c>
      <c r="H6" s="64">
        <f>'Нагрузка ежечасно'!S7</f>
        <v>3.5393050149256453</v>
      </c>
      <c r="I6" s="64">
        <f>'Нагрузка ежечасно'!T7</f>
        <v>40.44</v>
      </c>
      <c r="J6" s="64">
        <f>'Нагрузка ежечасно'!U7</f>
        <v>16.079999999999998</v>
      </c>
      <c r="K6" s="64">
        <f>'Нагрузка ежечасно'!E7</f>
        <v>35.489132985142476</v>
      </c>
      <c r="L6" s="64">
        <f>'Нагрузка ежечасно'!F7</f>
        <v>405.36</v>
      </c>
      <c r="M6" s="64">
        <f>'Нагрузка ежечасно'!G7</f>
        <v>187.92000000000002</v>
      </c>
    </row>
    <row r="7" spans="1:14" s="65" customFormat="1" hidden="1">
      <c r="A7" s="42">
        <f>'Нагрузка ежечасно'!A107</f>
        <v>40161.166666666701</v>
      </c>
      <c r="B7" s="64">
        <f>'Нагрузка ежечасно'!P8</f>
        <v>0</v>
      </c>
      <c r="C7" s="64">
        <f>'Нагрузка ежечасно'!Q8</f>
        <v>0</v>
      </c>
      <c r="D7" s="64">
        <f>'Нагрузка ежечасно'!R8</f>
        <v>0</v>
      </c>
      <c r="E7" s="64">
        <f>'Нагрузка ежечасно'!B8</f>
        <v>70.333358039370921</v>
      </c>
      <c r="F7" s="64">
        <f>'Нагрузка ежечасно'!C8</f>
        <v>802.8</v>
      </c>
      <c r="G7" s="64">
        <f>'Нагрузка ежечасно'!D8</f>
        <v>303.12</v>
      </c>
      <c r="H7" s="64">
        <f>'Нагрузка ежечасно'!S8</f>
        <v>3.5219245057084096</v>
      </c>
      <c r="I7" s="64">
        <f>'Нагрузка ежечасно'!T8</f>
        <v>40.200000000000003</v>
      </c>
      <c r="J7" s="64">
        <f>'Нагрузка ежечасно'!U8</f>
        <v>15.84</v>
      </c>
      <c r="K7" s="64">
        <f>'Нагрузка ежечасно'!E8</f>
        <v>41.772673867169011</v>
      </c>
      <c r="L7" s="64">
        <f>'Нагрузка ежечасно'!F8</f>
        <v>475.92</v>
      </c>
      <c r="M7" s="64">
        <f>'Нагрузка ежечасно'!G8</f>
        <v>203.04000000000002</v>
      </c>
    </row>
    <row r="8" spans="1:14" s="65" customFormat="1" hidden="1">
      <c r="A8" s="42">
        <f>'Нагрузка ежечасно'!A108</f>
        <v>40160.208333333401</v>
      </c>
      <c r="B8" s="64">
        <f>'Нагрузка ежечасно'!P9</f>
        <v>0</v>
      </c>
      <c r="C8" s="64">
        <f>'Нагрузка ежечасно'!Q9</f>
        <v>0</v>
      </c>
      <c r="D8" s="64">
        <f>'Нагрузка ежечасно'!R9</f>
        <v>0</v>
      </c>
      <c r="E8" s="64">
        <f>'Нагрузка ежечасно'!B9</f>
        <v>84.185844042879808</v>
      </c>
      <c r="F8" s="64">
        <f>'Нагрузка ежечасно'!C9</f>
        <v>959.04</v>
      </c>
      <c r="G8" s="64">
        <f>'Нагрузка ежечасно'!D9</f>
        <v>324</v>
      </c>
      <c r="H8" s="64">
        <f>'Нагрузка ежечасно'!S9</f>
        <v>3.4866759732473995</v>
      </c>
      <c r="I8" s="64">
        <f>'Нагрузка ежечасно'!T9</f>
        <v>39.72</v>
      </c>
      <c r="J8" s="64">
        <f>'Нагрузка ежечасно'!U9</f>
        <v>15.48</v>
      </c>
      <c r="K8" s="64">
        <f>'Нагрузка ежечасно'!E9</f>
        <v>54.740705814693513</v>
      </c>
      <c r="L8" s="64">
        <f>'Нагрузка ежечасно'!F9</f>
        <v>621.36</v>
      </c>
      <c r="M8" s="64">
        <f>'Нагрузка ежечасно'!G9</f>
        <v>354.24</v>
      </c>
    </row>
    <row r="9" spans="1:14" s="65" customFormat="1">
      <c r="A9" s="42">
        <f>'Нагрузка ежечасно'!A109</f>
        <v>40159.25</v>
      </c>
      <c r="B9" s="64">
        <f>'Нагрузка ежечасно'!P10</f>
        <v>0</v>
      </c>
      <c r="C9" s="64">
        <f>'Нагрузка ежечасно'!Q10</f>
        <v>0</v>
      </c>
      <c r="D9" s="64">
        <f>'Нагрузка ежечасно'!R10</f>
        <v>0</v>
      </c>
      <c r="E9" s="64">
        <f>'Нагрузка ежечасно'!B10</f>
        <v>89.021251085940051</v>
      </c>
      <c r="F9" s="64">
        <f>'Нагрузка ежечасно'!C10</f>
        <v>1008</v>
      </c>
      <c r="G9" s="64">
        <f>'Нагрузка ежечасно'!D10</f>
        <v>327.60000000000002</v>
      </c>
      <c r="H9" s="64">
        <f>'Нагрузка ежечасно'!S10</f>
        <v>3.4972634355190739</v>
      </c>
      <c r="I9" s="64">
        <f>'Нагрузка ежечасно'!T10</f>
        <v>39.6</v>
      </c>
      <c r="J9" s="64">
        <f>'Нагрузка ежечасно'!U10</f>
        <v>15.239999999999998</v>
      </c>
      <c r="K9" s="64">
        <f>'Нагрузка ежечасно'!E10</f>
        <v>74.709104735011849</v>
      </c>
      <c r="L9" s="64">
        <f>'Нагрузка ежечасно'!F10</f>
        <v>846</v>
      </c>
      <c r="M9" s="64">
        <f>'Нагрузка ежечасно'!G10</f>
        <v>414.72</v>
      </c>
    </row>
    <row r="10" spans="1:14" s="65" customFormat="1" hidden="1">
      <c r="A10" s="42">
        <f>'Нагрузка ежечасно'!A110</f>
        <v>40158.291666666701</v>
      </c>
      <c r="B10" s="64">
        <f>'Нагрузка ежечасно'!P11</f>
        <v>0</v>
      </c>
      <c r="C10" s="64">
        <f>'Нагрузка ежечасно'!Q11</f>
        <v>0</v>
      </c>
      <c r="D10" s="64">
        <f>'Нагрузка ежечасно'!R11</f>
        <v>0</v>
      </c>
      <c r="E10" s="64">
        <f>'Нагрузка ежечасно'!B11</f>
        <v>86.582576135158277</v>
      </c>
      <c r="F10" s="64">
        <f>'Нагрузка ежечасно'!C11</f>
        <v>975.59999999999991</v>
      </c>
      <c r="G10" s="64">
        <f>'Нагрузка ежечасно'!D11</f>
        <v>301.67999999999995</v>
      </c>
      <c r="H10" s="64">
        <f>'Нагрузка ежечасно'!S11</f>
        <v>2.8860858711719426</v>
      </c>
      <c r="I10" s="64">
        <f>'Нагрузка ежечасно'!T11</f>
        <v>32.519999999999996</v>
      </c>
      <c r="J10" s="64">
        <f>'Нагрузка ежечасно'!U11</f>
        <v>5.88</v>
      </c>
      <c r="K10" s="64">
        <f>'Нагрузка ежечасно'!E11</f>
        <v>75.174287052748554</v>
      </c>
      <c r="L10" s="64">
        <f>'Нагрузка ежечасно'!F11</f>
        <v>846</v>
      </c>
      <c r="M10" s="64">
        <f>'Нагрузка ежечасно'!G11</f>
        <v>389.52</v>
      </c>
    </row>
    <row r="11" spans="1:14" s="65" customFormat="1" hidden="1">
      <c r="A11" s="42">
        <f>'Нагрузка ежечасно'!A111</f>
        <v>40157.333333333401</v>
      </c>
      <c r="B11" s="64">
        <f>'Нагрузка ежечасно'!P12</f>
        <v>0</v>
      </c>
      <c r="C11" s="64">
        <f>'Нагрузка ежечасно'!Q12</f>
        <v>0</v>
      </c>
      <c r="D11" s="64">
        <f>'Нагрузка ежечасно'!R12</f>
        <v>0</v>
      </c>
      <c r="E11" s="64">
        <f>'Нагрузка ежечасно'!B12</f>
        <v>83.016198401684349</v>
      </c>
      <c r="F11" s="64">
        <f>'Нагрузка ежечасно'!C12</f>
        <v>935.28</v>
      </c>
      <c r="G11" s="64">
        <f>'Нагрузка ежечасно'!D12</f>
        <v>295.2</v>
      </c>
      <c r="H11" s="64">
        <f>'Нагрузка ежечасно'!S12</f>
        <v>2.8865011248212031</v>
      </c>
      <c r="I11" s="64">
        <f>'Нагрузка ежечасно'!T12</f>
        <v>32.519999999999996</v>
      </c>
      <c r="J11" s="64">
        <f>'Нагрузка ежечасно'!U12</f>
        <v>6</v>
      </c>
      <c r="K11" s="64">
        <f>'Нагрузка ежечасно'!E12</f>
        <v>70.064680553641665</v>
      </c>
      <c r="L11" s="64">
        <f>'Нагрузка ежечасно'!F12</f>
        <v>789.12</v>
      </c>
      <c r="M11" s="64">
        <f>'Нагрузка ежечасно'!G12</f>
        <v>388.08</v>
      </c>
    </row>
    <row r="12" spans="1:14" s="65" customFormat="1" hidden="1">
      <c r="A12" s="42">
        <f>'Нагрузка ежечасно'!A112</f>
        <v>40156.375</v>
      </c>
      <c r="B12" s="64">
        <f>'Нагрузка ежечасно'!P13</f>
        <v>0</v>
      </c>
      <c r="C12" s="64">
        <f>'Нагрузка ежечасно'!Q13</f>
        <v>0</v>
      </c>
      <c r="D12" s="64">
        <f>'Нагрузка ежечасно'!R13</f>
        <v>0.24</v>
      </c>
      <c r="E12" s="64">
        <f>'Нагрузка ежечасно'!B13</f>
        <v>79.282729832864419</v>
      </c>
      <c r="F12" s="64">
        <f>'Нагрузка ежечасно'!C13</f>
        <v>892.07999999999993</v>
      </c>
      <c r="G12" s="64">
        <f>'Нагрузка ежечасно'!D13</f>
        <v>302.39999999999998</v>
      </c>
      <c r="H12" s="64">
        <f>'Нагрузка ежечасно'!S13</f>
        <v>2.9115126774780724</v>
      </c>
      <c r="I12" s="64">
        <f>'Нагрузка ежечасно'!T13</f>
        <v>32.760000000000005</v>
      </c>
      <c r="J12" s="64">
        <f>'Нагрузка ежечасно'!U13</f>
        <v>6.12</v>
      </c>
      <c r="K12" s="64">
        <f>'Нагрузка ежечасно'!E13</f>
        <v>67.531183163931928</v>
      </c>
      <c r="L12" s="64">
        <f>'Нагрузка ежечасно'!F13</f>
        <v>759.59999999999991</v>
      </c>
      <c r="M12" s="64">
        <f>'Нагрузка ежечасно'!G13</f>
        <v>249.12</v>
      </c>
    </row>
    <row r="13" spans="1:14" s="65" customFormat="1" hidden="1">
      <c r="A13" s="42">
        <f>'Нагрузка ежечасно'!A113</f>
        <v>40155.416666666701</v>
      </c>
      <c r="B13" s="64">
        <f>'Нагрузка ежечасно'!P14</f>
        <v>0</v>
      </c>
      <c r="C13" s="64">
        <f>'Нагрузка ежечасно'!Q14</f>
        <v>0</v>
      </c>
      <c r="D13" s="64">
        <f>'Нагрузка ежечасно'!R14</f>
        <v>0</v>
      </c>
      <c r="E13" s="64">
        <f>'Нагрузка ежечасно'!B14</f>
        <v>78.712268422584827</v>
      </c>
      <c r="F13" s="64">
        <f>'Нагрузка ежечасно'!C14</f>
        <v>888.48</v>
      </c>
      <c r="G13" s="64">
        <f>'Нагрузка ежечасно'!D14</f>
        <v>294.48</v>
      </c>
      <c r="H13" s="64">
        <f>'Нагрузка ежечасно'!S14</f>
        <v>2.8916446530177029</v>
      </c>
      <c r="I13" s="64">
        <f>'Нагрузка ежечасно'!T14</f>
        <v>32.64</v>
      </c>
      <c r="J13" s="64">
        <f>'Нагрузка ежечасно'!U14</f>
        <v>6</v>
      </c>
      <c r="K13" s="64">
        <f>'Нагрузка ежечасно'!E14</f>
        <v>75.187803151403841</v>
      </c>
      <c r="L13" s="64">
        <f>'Нагрузка ежечасно'!F14</f>
        <v>847.44</v>
      </c>
      <c r="M13" s="64">
        <f>'Нагрузка ежечасно'!G14</f>
        <v>392.4</v>
      </c>
    </row>
    <row r="14" spans="1:14" s="65" customFormat="1" hidden="1">
      <c r="A14" s="42">
        <f>'Нагрузка ежечасно'!A114</f>
        <v>40154.458333333401</v>
      </c>
      <c r="B14" s="64">
        <f>'Нагрузка ежечасно'!P15</f>
        <v>0</v>
      </c>
      <c r="C14" s="64">
        <f>'Нагрузка ежечасно'!Q15</f>
        <v>0</v>
      </c>
      <c r="D14" s="64">
        <f>'Нагрузка ежечасно'!R15</f>
        <v>0</v>
      </c>
      <c r="E14" s="64">
        <f>'Нагрузка ежечасно'!B15</f>
        <v>75.378832261743753</v>
      </c>
      <c r="F14" s="64">
        <f>'Нагрузка ежечасно'!C15</f>
        <v>851.76</v>
      </c>
      <c r="G14" s="64">
        <f>'Нагрузка ежечасно'!D15</f>
        <v>292.32</v>
      </c>
      <c r="H14" s="64">
        <f>'Нагрузка ежечасно'!S15</f>
        <v>2.8673266709877168</v>
      </c>
      <c r="I14" s="64">
        <f>'Нагрузка ежечасно'!T15</f>
        <v>32.4</v>
      </c>
      <c r="J14" s="64">
        <f>'Нагрузка ежечасно'!U15</f>
        <v>5.88</v>
      </c>
      <c r="K14" s="64">
        <f>'Нагрузка ежечасно'!E15</f>
        <v>84.209839342651094</v>
      </c>
      <c r="L14" s="64">
        <f>'Нагрузка ежечасно'!F15</f>
        <v>949.68000000000006</v>
      </c>
      <c r="M14" s="64">
        <f>'Нагрузка ежечасно'!G15</f>
        <v>523.44000000000005</v>
      </c>
    </row>
    <row r="15" spans="1:14" s="65" customFormat="1" hidden="1">
      <c r="A15" s="42">
        <f>'Нагрузка ежечасно'!A115</f>
        <v>40153.500000000102</v>
      </c>
      <c r="B15" s="64">
        <f>'Нагрузка ежечасно'!P16</f>
        <v>0</v>
      </c>
      <c r="C15" s="64">
        <f>'Нагрузка ежечасно'!Q16</f>
        <v>0</v>
      </c>
      <c r="D15" s="64">
        <f>'Нагрузка ежечасно'!R16</f>
        <v>0</v>
      </c>
      <c r="E15" s="64">
        <f>'Нагрузка ежечасно'!B16</f>
        <v>73.713444401339785</v>
      </c>
      <c r="F15" s="64">
        <f>'Нагрузка ежечасно'!C16</f>
        <v>830.16000000000008</v>
      </c>
      <c r="G15" s="64">
        <f>'Нагрузка ежечасно'!D16</f>
        <v>285.84000000000003</v>
      </c>
      <c r="H15" s="64">
        <f>'Нагрузка ежечасно'!S16</f>
        <v>2.8449681490543104</v>
      </c>
      <c r="I15" s="64">
        <f>'Нагрузка ежечасно'!T16</f>
        <v>32.04</v>
      </c>
      <c r="J15" s="64">
        <f>'Нагрузка ежечасно'!U16</f>
        <v>5.64</v>
      </c>
      <c r="K15" s="64">
        <f>'Нагрузка ежечасно'!E16</f>
        <v>104.76566220371528</v>
      </c>
      <c r="L15" s="64">
        <f>'Нагрузка ежечасно'!F16</f>
        <v>1180.08</v>
      </c>
      <c r="M15" s="64">
        <f>'Нагрузка ежечасно'!G16</f>
        <v>985.68</v>
      </c>
    </row>
    <row r="16" spans="1:14" s="65" customFormat="1" hidden="1">
      <c r="A16" s="42">
        <f>'Нагрузка ежечасно'!A116</f>
        <v>40152.541666666701</v>
      </c>
      <c r="B16" s="64">
        <f>'Нагрузка ежечасно'!P17</f>
        <v>0</v>
      </c>
      <c r="C16" s="64">
        <f>'Нагрузка ежечасно'!Q17</f>
        <v>0</v>
      </c>
      <c r="D16" s="64">
        <f>'Нагрузка ежечасно'!R17</f>
        <v>0</v>
      </c>
      <c r="E16" s="64">
        <f>'Нагрузка ежечасно'!B17</f>
        <v>71.399374529869476</v>
      </c>
      <c r="F16" s="64">
        <f>'Нагрузка ежечасно'!C17</f>
        <v>797.04</v>
      </c>
      <c r="G16" s="64">
        <f>'Нагрузка ежечасно'!D17</f>
        <v>296.64</v>
      </c>
      <c r="H16" s="64">
        <f>'Нагрузка ежечасно'!S17</f>
        <v>2.9239129587661097</v>
      </c>
      <c r="I16" s="64">
        <f>'Нагрузка ежечасно'!T17</f>
        <v>32.64</v>
      </c>
      <c r="J16" s="64">
        <f>'Нагрузка ежечасно'!U17</f>
        <v>5.88</v>
      </c>
      <c r="K16" s="64">
        <f>'Нагрузка ежечасно'!E17</f>
        <v>73.260047241862949</v>
      </c>
      <c r="L16" s="64">
        <f>'Нагрузка ежечасно'!F17</f>
        <v>825.12000000000012</v>
      </c>
      <c r="M16" s="64">
        <f>'Нагрузка ежечасно'!G17</f>
        <v>475.92</v>
      </c>
    </row>
    <row r="17" spans="1:14" s="65" customFormat="1" hidden="1">
      <c r="A17" s="42">
        <f>'Нагрузка ежечасно'!A117</f>
        <v>40151.583333333401</v>
      </c>
      <c r="B17" s="64">
        <f>'Нагрузка ежечасно'!P18</f>
        <v>0</v>
      </c>
      <c r="C17" s="64">
        <f>'Нагрузка ежечасно'!Q18</f>
        <v>0</v>
      </c>
      <c r="D17" s="64">
        <f>'Нагрузка ежечасно'!R18</f>
        <v>0</v>
      </c>
      <c r="E17" s="64">
        <f>'Нагрузка ежечасно'!B18</f>
        <v>74.073040311836778</v>
      </c>
      <c r="F17" s="64">
        <f>'Нагрузка ежечасно'!C18</f>
        <v>828</v>
      </c>
      <c r="G17" s="64">
        <f>'Нагрузка ежечасно'!D18</f>
        <v>307.44000000000005</v>
      </c>
      <c r="H17" s="64">
        <f>'Нагрузка ежечасно'!S18</f>
        <v>3.0058625054078694</v>
      </c>
      <c r="I17" s="64">
        <f>'Нагрузка ежечасно'!T18</f>
        <v>33.6</v>
      </c>
      <c r="J17" s="64">
        <f>'Нагрузка ежечасно'!U18</f>
        <v>7.92</v>
      </c>
      <c r="K17" s="64">
        <f>'Нагрузка ежечасно'!E18</f>
        <v>31.505964884376063</v>
      </c>
      <c r="L17" s="64">
        <f>'Нагрузка ежечасно'!F18</f>
        <v>354.96000000000004</v>
      </c>
      <c r="M17" s="64">
        <f>'Нагрузка ежечасно'!G18</f>
        <v>178.56</v>
      </c>
    </row>
    <row r="18" spans="1:14" s="65" customFormat="1">
      <c r="A18" s="42">
        <f>'Нагрузка ежечасно'!A118</f>
        <v>40150.625000000102</v>
      </c>
      <c r="B18" s="64">
        <f>'Нагрузка ежечасно'!P19</f>
        <v>0</v>
      </c>
      <c r="C18" s="64">
        <f>'Нагрузка ежечасно'!Q19</f>
        <v>0</v>
      </c>
      <c r="D18" s="64">
        <f>'Нагрузка ежечасно'!R19</f>
        <v>0</v>
      </c>
      <c r="E18" s="64">
        <f>'Нагрузка ежечасно'!B19</f>
        <v>84.632045478588651</v>
      </c>
      <c r="F18" s="64">
        <f>'Нагрузка ежечасно'!C19</f>
        <v>957.59999999999991</v>
      </c>
      <c r="G18" s="64">
        <f>'Нагрузка ежечасно'!D19</f>
        <v>321.12</v>
      </c>
      <c r="H18" s="64">
        <f>'Нагрузка ежечасно'!S19</f>
        <v>3.5104269490492288</v>
      </c>
      <c r="I18" s="64">
        <f>'Нагрузка ежечасно'!T19</f>
        <v>39.72</v>
      </c>
      <c r="J18" s="64">
        <f>'Нагрузка ежечасно'!U19</f>
        <v>15.6</v>
      </c>
      <c r="K18" s="64">
        <f>'Нагрузка ежечасно'!E19</f>
        <v>34.65496842431876</v>
      </c>
      <c r="L18" s="64">
        <f>'Нагрузка ежечасно'!F19</f>
        <v>390.24</v>
      </c>
      <c r="M18" s="64">
        <f>'Нагрузка ежечасно'!G19</f>
        <v>180</v>
      </c>
    </row>
    <row r="19" spans="1:14" s="65" customFormat="1" hidden="1">
      <c r="A19" s="42">
        <f>'Нагрузка ежечасно'!A119</f>
        <v>40149.666666666701</v>
      </c>
      <c r="B19" s="64">
        <f>'Нагрузка ежечасно'!P20</f>
        <v>0</v>
      </c>
      <c r="C19" s="64">
        <f>'Нагрузка ежечасно'!Q20</f>
        <v>0</v>
      </c>
      <c r="D19" s="64">
        <f>'Нагрузка ежечасно'!R20</f>
        <v>0</v>
      </c>
      <c r="E19" s="64">
        <f>'Нагрузка ежечасно'!B20</f>
        <v>84.863929692680216</v>
      </c>
      <c r="F19" s="64">
        <f>'Нагрузка ежечасно'!C20</f>
        <v>957.6</v>
      </c>
      <c r="G19" s="64">
        <f>'Нагрузка ежечасно'!D20</f>
        <v>309.60000000000002</v>
      </c>
      <c r="H19" s="64">
        <f>'Нагрузка ежечасно'!S20</f>
        <v>3.5094106263890317</v>
      </c>
      <c r="I19" s="64">
        <f>'Нагрузка ежечасно'!T20</f>
        <v>39.6</v>
      </c>
      <c r="J19" s="64">
        <f>'Нагрузка ежечасно'!U20</f>
        <v>15.36</v>
      </c>
      <c r="K19" s="64">
        <f>'Нагрузка ежечасно'!E20</f>
        <v>33.238850601827075</v>
      </c>
      <c r="L19" s="64">
        <f>'Нагрузка ежечасно'!F20</f>
        <v>373.68</v>
      </c>
      <c r="M19" s="64">
        <f>'Нагрузка ежечасно'!G20</f>
        <v>178.56</v>
      </c>
    </row>
    <row r="20" spans="1:14" s="65" customFormat="1" hidden="1">
      <c r="A20" s="42">
        <f>'Нагрузка ежечасно'!A120</f>
        <v>40148.708333333401</v>
      </c>
      <c r="B20" s="64">
        <f>'Нагрузка ежечасно'!P21</f>
        <v>0</v>
      </c>
      <c r="C20" s="64">
        <f>'Нагрузка ежечасно'!Q21</f>
        <v>0</v>
      </c>
      <c r="D20" s="64">
        <f>'Нагрузка ежечасно'!R21</f>
        <v>0</v>
      </c>
      <c r="E20" s="64">
        <f>'Нагрузка ежечасно'!B21</f>
        <v>83.738083050186432</v>
      </c>
      <c r="F20" s="64">
        <f>'Нагрузка ежечасно'!C21</f>
        <v>945.36</v>
      </c>
      <c r="G20" s="64">
        <f>'Нагрузка ежечасно'!D21</f>
        <v>303.12</v>
      </c>
      <c r="H20" s="64">
        <f>'Нагрузка ежечасно'!S21</f>
        <v>3.5289468866034395</v>
      </c>
      <c r="I20" s="64">
        <f>'Нагрузка ежечасно'!T21</f>
        <v>39.840000000000003</v>
      </c>
      <c r="J20" s="64">
        <f>'Нагрузка ежечасно'!U21</f>
        <v>15.36</v>
      </c>
      <c r="K20" s="64">
        <f>'Нагрузка ежечасно'!E21</f>
        <v>33.248743362463358</v>
      </c>
      <c r="L20" s="64">
        <f>'Нагрузка ежечасно'!F21</f>
        <v>373.67999999999995</v>
      </c>
      <c r="M20" s="64">
        <f>'Нагрузка ежечасно'!G21</f>
        <v>175.68</v>
      </c>
    </row>
    <row r="21" spans="1:14" s="65" customFormat="1">
      <c r="A21" s="42">
        <f>'Нагрузка ежечасно'!A121</f>
        <v>40147.750000000102</v>
      </c>
      <c r="B21" s="64">
        <f>'Нагрузка ежечасно'!P22</f>
        <v>0</v>
      </c>
      <c r="C21" s="64">
        <f>'Нагрузка ежечасно'!Q22</f>
        <v>0</v>
      </c>
      <c r="D21" s="64">
        <f>'Нагрузка ежечасно'!R22</f>
        <v>0</v>
      </c>
      <c r="E21" s="64">
        <f>'Нагрузка ежечасно'!B22</f>
        <v>79.26721579307339</v>
      </c>
      <c r="F21" s="64">
        <f>'Нагрузка ежечасно'!C22</f>
        <v>894.96</v>
      </c>
      <c r="G21" s="64">
        <f>'Нагрузка ежечасно'!D22</f>
        <v>300.95999999999998</v>
      </c>
      <c r="H21" s="64">
        <f>'Нагрузка ежечасно'!S22</f>
        <v>3.5286558921024898</v>
      </c>
      <c r="I21" s="64">
        <f>'Нагрузка ежечасно'!T22</f>
        <v>39.840000000000003</v>
      </c>
      <c r="J21" s="64">
        <f>'Нагрузка ежечасно'!U22</f>
        <v>15.48</v>
      </c>
      <c r="K21" s="64">
        <f>'Нагрузка ежечасно'!E22</f>
        <v>31.774986967290502</v>
      </c>
      <c r="L21" s="64">
        <f>'Нагрузка ежечасно'!F22</f>
        <v>357.12</v>
      </c>
      <c r="M21" s="64">
        <f>'Нагрузка ежечасно'!G22</f>
        <v>174.96</v>
      </c>
    </row>
    <row r="22" spans="1:14" s="65" customFormat="1" hidden="1">
      <c r="A22" s="42">
        <f>'Нагрузка ежечасно'!A122</f>
        <v>40146.791666666802</v>
      </c>
      <c r="B22" s="64">
        <f>'Нагрузка ежечасно'!P23</f>
        <v>0</v>
      </c>
      <c r="C22" s="64">
        <f>'Нагрузка ежечасно'!Q23</f>
        <v>0</v>
      </c>
      <c r="D22" s="64">
        <f>'Нагрузка ежечасно'!R23</f>
        <v>0</v>
      </c>
      <c r="E22" s="64">
        <f>'Нагрузка ежечасно'!B23</f>
        <v>71.001699533250218</v>
      </c>
      <c r="F22" s="64">
        <f>'Нагрузка ежечасно'!C23</f>
        <v>802.07999999999993</v>
      </c>
      <c r="G22" s="64">
        <f>'Нагрузка ежечасно'!D23</f>
        <v>290.15999999999997</v>
      </c>
      <c r="H22" s="64">
        <f>'Нагрузка ежечасно'!S23</f>
        <v>3.5373378133710842</v>
      </c>
      <c r="I22" s="64">
        <f>'Нагрузка ежечасно'!T23</f>
        <v>39.96</v>
      </c>
      <c r="J22" s="64">
        <f>'Нагрузка ежечасно'!U23</f>
        <v>15.6</v>
      </c>
      <c r="K22" s="64">
        <f>'Нагрузка ежечасно'!E23</f>
        <v>31.287976372281424</v>
      </c>
      <c r="L22" s="64">
        <f>'Нагрузка ежечасно'!F23</f>
        <v>352.08000000000004</v>
      </c>
      <c r="M22" s="64">
        <f>'Нагрузка ежечасно'!G23</f>
        <v>173.52</v>
      </c>
    </row>
    <row r="23" spans="1:14" s="65" customFormat="1" hidden="1">
      <c r="A23" s="42">
        <f>'Нагрузка ежечасно'!A123</f>
        <v>40145.833333333401</v>
      </c>
      <c r="B23" s="64">
        <f>'Нагрузка ежечасно'!P24</f>
        <v>0</v>
      </c>
      <c r="C23" s="64">
        <f>'Нагрузка ежечасно'!Q24</f>
        <v>0</v>
      </c>
      <c r="D23" s="64">
        <f>'Нагрузка ежечасно'!R24</f>
        <v>0</v>
      </c>
      <c r="E23" s="64">
        <f>'Нагрузка ежечасно'!B24</f>
        <v>60.630909251568454</v>
      </c>
      <c r="F23" s="64">
        <f>'Нагрузка ежечасно'!C24</f>
        <v>686.16000000000008</v>
      </c>
      <c r="G23" s="64">
        <f>'Нагрузка ежечасно'!D24</f>
        <v>286.56</v>
      </c>
      <c r="H23" s="64">
        <f>'Нагрузка ежечасно'!S24</f>
        <v>3.5627816559158791</v>
      </c>
      <c r="I23" s="64">
        <f>'Нагрузка ежечасно'!T24</f>
        <v>40.32</v>
      </c>
      <c r="J23" s="64">
        <f>'Нагрузка ежечасно'!U24</f>
        <v>16.2</v>
      </c>
      <c r="K23" s="64">
        <f>'Нагрузка ежечасно'!E24</f>
        <v>27.58692133008979</v>
      </c>
      <c r="L23" s="64">
        <f>'Нагрузка ежечасно'!F24</f>
        <v>311.03999999999996</v>
      </c>
      <c r="M23" s="64">
        <f>'Нагрузка ежечасно'!G24</f>
        <v>169.2</v>
      </c>
    </row>
    <row r="24" spans="1:14" s="65" customFormat="1" hidden="1">
      <c r="A24" s="42">
        <f>'Нагрузка ежечасно'!A124</f>
        <v>40144.875000000102</v>
      </c>
      <c r="B24" s="64">
        <f>'Нагрузка ежечасно'!P25</f>
        <v>0</v>
      </c>
      <c r="C24" s="64">
        <f>'Нагрузка ежечасно'!Q25</f>
        <v>0</v>
      </c>
      <c r="D24" s="64">
        <f>'Нагрузка ежечасно'!R25</f>
        <v>0.24</v>
      </c>
      <c r="E24" s="64">
        <f>'Нагрузка ежечасно'!B25</f>
        <v>50.93501710094862</v>
      </c>
      <c r="F24" s="64">
        <f>'Нагрузка ежечасно'!C25</f>
        <v>577.44000000000005</v>
      </c>
      <c r="G24" s="64">
        <f>'Нагрузка ежечасно'!D25</f>
        <v>283.68</v>
      </c>
      <c r="H24" s="64">
        <f>'Нагрузка ежечасно'!S25</f>
        <v>3.5777297963675467</v>
      </c>
      <c r="I24" s="64">
        <f>'Нагрузка ежечасно'!T25</f>
        <v>40.56</v>
      </c>
      <c r="J24" s="64">
        <f>'Нагрузка ежечасно'!U25</f>
        <v>16.2</v>
      </c>
      <c r="K24" s="64">
        <f>'Нагрузка ежечасно'!E25</f>
        <v>26.126555014586003</v>
      </c>
      <c r="L24" s="64">
        <f>'Нагрузка ежечасно'!F25</f>
        <v>295.2</v>
      </c>
      <c r="M24" s="64">
        <f>'Нагрузка ежечасно'!G25</f>
        <v>169.92</v>
      </c>
    </row>
    <row r="25" spans="1:14" s="65" customFormat="1" hidden="1">
      <c r="A25" s="42">
        <f>'Нагрузка ежечасно'!A125</f>
        <v>40143.916666666802</v>
      </c>
      <c r="B25" s="64">
        <f>'Нагрузка ежечасно'!P26</f>
        <v>0</v>
      </c>
      <c r="C25" s="64">
        <f>'Нагрузка ежечасно'!Q26</f>
        <v>0</v>
      </c>
      <c r="D25" s="64">
        <f>'Нагрузка ежечасно'!R26</f>
        <v>0</v>
      </c>
      <c r="E25" s="64">
        <f>'Нагрузка ежечасно'!B26</f>
        <v>46.270747698187222</v>
      </c>
      <c r="F25" s="64">
        <f>'Нагрузка ежечасно'!C26</f>
        <v>524.88</v>
      </c>
      <c r="G25" s="64">
        <f>'Нагрузка ежечасно'!D26</f>
        <v>280.8</v>
      </c>
      <c r="H25" s="64">
        <f>'Нагрузка ежечасно'!S26</f>
        <v>3.5861416254424938</v>
      </c>
      <c r="I25" s="64">
        <f>'Нагрузка ежечасно'!T26</f>
        <v>40.68</v>
      </c>
      <c r="J25" s="64">
        <f>'Нагрузка ежечасно'!U26</f>
        <v>16.32</v>
      </c>
      <c r="K25" s="64">
        <f>'Нагрузка ежечасно'!E26</f>
        <v>25.317815628061364</v>
      </c>
      <c r="L25" s="64">
        <f>'Нагрузка ежечасно'!F26</f>
        <v>286.56</v>
      </c>
      <c r="M25" s="64">
        <f>'Нагрузка ежечасно'!G26</f>
        <v>169.2</v>
      </c>
    </row>
    <row r="26" spans="1:14" s="65" customFormat="1" hidden="1">
      <c r="A26" s="42">
        <f>'Нагрузка ежечасно'!A126</f>
        <v>40142.958333333401</v>
      </c>
      <c r="B26" s="64">
        <f>'Нагрузка ежечасно'!P27</f>
        <v>0</v>
      </c>
      <c r="C26" s="64">
        <f>'Нагрузка ежечасно'!Q27</f>
        <v>0</v>
      </c>
      <c r="D26" s="64">
        <f>'Нагрузка ежечасно'!R27</f>
        <v>0</v>
      </c>
      <c r="E26" s="64">
        <f>'Нагрузка ежечасно'!B27</f>
        <v>43.204453479588878</v>
      </c>
      <c r="F26" s="64">
        <f>'Нагрузка ежечасно'!C27</f>
        <v>491.03999999999996</v>
      </c>
      <c r="G26" s="64">
        <f>'Нагрузка ежечасно'!D27</f>
        <v>283.68</v>
      </c>
      <c r="H26" s="64">
        <f>'Нагрузка ежечасно'!S27</f>
        <v>3.5898128502102198</v>
      </c>
      <c r="I26" s="64">
        <f>'Нагрузка ежечасно'!T27</f>
        <v>40.799999999999997</v>
      </c>
      <c r="J26" s="64">
        <f>'Нагрузка ежечасно'!U27</f>
        <v>16.559999999999999</v>
      </c>
      <c r="K26" s="64">
        <f>'Нагрузка ежечасно'!E27</f>
        <v>25.058297547723107</v>
      </c>
      <c r="L26" s="64">
        <f>'Нагрузка ежечасно'!F27</f>
        <v>284.39999999999998</v>
      </c>
      <c r="M26" s="64">
        <f>'Нагрузка ежечасно'!G27</f>
        <v>170.64</v>
      </c>
    </row>
    <row r="27" spans="1:14" s="65" customFormat="1" hidden="1">
      <c r="A27" s="42">
        <f>'Нагрузка ежечасно'!A127</f>
        <v>40142.000000000102</v>
      </c>
      <c r="B27" s="64">
        <f>'Нагрузка ежечасно'!P28</f>
        <v>0</v>
      </c>
      <c r="C27" s="64">
        <f>'Нагрузка ежечасно'!Q28</f>
        <v>0</v>
      </c>
      <c r="D27" s="64">
        <f>'Нагрузка ежечасно'!R28</f>
        <v>0</v>
      </c>
      <c r="E27" s="64">
        <f>'Нагрузка ежечасно'!B28</f>
        <v>41.690720240655466</v>
      </c>
      <c r="F27" s="64">
        <f>'Нагрузка ежечасно'!C28</f>
        <v>475.91999999999996</v>
      </c>
      <c r="G27" s="64">
        <f>'Нагрузка ежечасно'!D28</f>
        <v>285.84000000000003</v>
      </c>
      <c r="H27" s="64">
        <f>'Нагрузка ежечасно'!S28</f>
        <v>3.5846030262389093</v>
      </c>
      <c r="I27" s="64">
        <f>'Нагрузка ежечасно'!T28</f>
        <v>40.92</v>
      </c>
      <c r="J27" s="64">
        <f>'Нагрузка ежечасно'!U28</f>
        <v>16.559999999999999</v>
      </c>
      <c r="K27" s="64">
        <f>'Нагрузка ежечасно'!E28</f>
        <v>24.890376697414005</v>
      </c>
      <c r="L27" s="64">
        <f>'Нагрузка ежечасно'!F28</f>
        <v>282.96000000000004</v>
      </c>
      <c r="M27" s="64">
        <f>'Нагрузка ежечасно'!G28</f>
        <v>169.92</v>
      </c>
    </row>
    <row r="29" spans="1:14">
      <c r="A29" s="44"/>
      <c r="B29" s="89" t="str">
        <f>'Нагрузка ежечасно'!V3</f>
        <v>ГПП Яч. 611</v>
      </c>
      <c r="C29" s="81"/>
      <c r="D29" s="81"/>
      <c r="E29" s="89" t="str">
        <f>'Нагрузка ежечасно'!H3</f>
        <v>ГПП Яч. 617 (тп4)</v>
      </c>
      <c r="F29" s="81"/>
      <c r="G29" s="81"/>
      <c r="H29" s="89" t="str">
        <f>'Нагрузка ежечасно'!K3</f>
        <v>ГПП Яч. 620 (тп3)</v>
      </c>
      <c r="I29" s="81"/>
      <c r="J29" s="81"/>
    </row>
    <row r="30" spans="1:14">
      <c r="A30" s="61" t="s">
        <v>0</v>
      </c>
      <c r="B30" s="28" t="s">
        <v>1</v>
      </c>
      <c r="C30" s="28" t="s">
        <v>2</v>
      </c>
      <c r="D30" s="31" t="s">
        <v>3</v>
      </c>
      <c r="E30" s="28" t="s">
        <v>1</v>
      </c>
      <c r="F30" s="28" t="s">
        <v>2</v>
      </c>
      <c r="G30" s="28" t="s">
        <v>3</v>
      </c>
      <c r="H30" s="28" t="s">
        <v>1</v>
      </c>
      <c r="I30" s="28" t="s">
        <v>2</v>
      </c>
      <c r="J30" s="31" t="s">
        <v>3</v>
      </c>
      <c r="N30" s="63"/>
    </row>
    <row r="31" spans="1:14" s="65" customFormat="1">
      <c r="A31" s="42">
        <f t="shared" ref="A31:A54" si="0">A4</f>
        <v>40164.041666666664</v>
      </c>
      <c r="B31" s="64">
        <f>'Нагрузка ежечасно'!V5</f>
        <v>4.5671026022224641</v>
      </c>
      <c r="C31" s="64">
        <f>'Нагрузка ежечасно'!W5</f>
        <v>52.08</v>
      </c>
      <c r="D31" s="64">
        <f>'Нагрузка ежечасно'!X5</f>
        <v>14.760000000000002</v>
      </c>
      <c r="E31" s="64">
        <f>'Нагрузка ежечасно'!H5</f>
        <v>73.810271087530793</v>
      </c>
      <c r="F31" s="64">
        <f>'Нагрузка ежечасно'!I5</f>
        <v>841.68000000000006</v>
      </c>
      <c r="G31" s="64">
        <f>'Нагрузка ежечасно'!J5</f>
        <v>315.36</v>
      </c>
      <c r="H31" s="64">
        <f>'Нагрузка ежечасно'!K5</f>
        <v>86.580443582648385</v>
      </c>
      <c r="I31" s="64">
        <f>'Нагрузка ежечасно'!L5</f>
        <v>986.88</v>
      </c>
      <c r="J31" s="64">
        <f>'Нагрузка ежечасно'!M5</f>
        <v>361.92</v>
      </c>
    </row>
    <row r="32" spans="1:14" s="65" customFormat="1" hidden="1">
      <c r="A32" s="42">
        <f t="shared" si="0"/>
        <v>40163.083333333336</v>
      </c>
      <c r="B32" s="64">
        <f>'Нагрузка ежечасно'!V6</f>
        <v>4.5705575887629433</v>
      </c>
      <c r="C32" s="64">
        <f>'Нагрузка ежечасно'!W6</f>
        <v>52.2</v>
      </c>
      <c r="D32" s="64">
        <f>'Нагрузка ежечасно'!X6</f>
        <v>14.760000000000002</v>
      </c>
      <c r="E32" s="64">
        <f>'Нагрузка ежечасно'!H6</f>
        <v>78.802717047636946</v>
      </c>
      <c r="F32" s="64">
        <f>'Нагрузка ежечасно'!I6</f>
        <v>900</v>
      </c>
      <c r="G32" s="64">
        <f>'Нагрузка ежечасно'!J6</f>
        <v>314.64</v>
      </c>
      <c r="H32" s="64">
        <f>'Нагрузка ежечасно'!K6</f>
        <v>89.860395457057805</v>
      </c>
      <c r="I32" s="64">
        <f>'Нагрузка ежечасно'!L6</f>
        <v>1028.1600000000001</v>
      </c>
      <c r="J32" s="64">
        <f>'Нагрузка ежечасно'!M6</f>
        <v>358.08</v>
      </c>
    </row>
    <row r="33" spans="1:10" s="65" customFormat="1" hidden="1">
      <c r="A33" s="42">
        <f t="shared" si="0"/>
        <v>40162.125</v>
      </c>
      <c r="B33" s="64">
        <f>'Нагрузка ежечасно'!V7</f>
        <v>4.5700926135396616</v>
      </c>
      <c r="C33" s="64">
        <f>'Нагрузка ежечасно'!W7</f>
        <v>52.2</v>
      </c>
      <c r="D33" s="64">
        <f>'Нагрузка ежечасно'!X7</f>
        <v>14.52</v>
      </c>
      <c r="E33" s="64">
        <f>'Нагрузка ежечасно'!H7</f>
        <v>99.848644135818262</v>
      </c>
      <c r="F33" s="64">
        <f>'Нагрузка ежечасно'!I7</f>
        <v>1140.48</v>
      </c>
      <c r="G33" s="64">
        <f>'Нагрузка ежечасно'!J7</f>
        <v>310.32000000000005</v>
      </c>
      <c r="H33" s="64">
        <f>'Нагрузка ежечасно'!K7</f>
        <v>108.21661386882448</v>
      </c>
      <c r="I33" s="64">
        <f>'Нагрузка ежечасно'!L7</f>
        <v>1236.48</v>
      </c>
      <c r="J33" s="64">
        <f>'Нагрузка ежечасно'!M7</f>
        <v>360.96000000000004</v>
      </c>
    </row>
    <row r="34" spans="1:10" s="65" customFormat="1" hidden="1">
      <c r="A34" s="42">
        <f t="shared" si="0"/>
        <v>40161.166666666701</v>
      </c>
      <c r="B34" s="64">
        <f>'Нагрузка ежечасно'!V8</f>
        <v>4.6343864098725067</v>
      </c>
      <c r="C34" s="64">
        <f>'Нагрузка ежечасно'!W8</f>
        <v>52.8</v>
      </c>
      <c r="D34" s="64">
        <f>'Нагрузка ежечасно'!X8</f>
        <v>14.16</v>
      </c>
      <c r="E34" s="64">
        <f>'Нагрузка ежечасно'!H8</f>
        <v>116.91292988542007</v>
      </c>
      <c r="F34" s="64">
        <f>'Нагрузка ежечасно'!I8</f>
        <v>1332</v>
      </c>
      <c r="G34" s="64">
        <f>'Нагрузка ежечасно'!J8</f>
        <v>313.92</v>
      </c>
      <c r="H34" s="64">
        <f>'Нагрузка ежечасно'!K8</f>
        <v>133.64389348228448</v>
      </c>
      <c r="I34" s="64">
        <f>'Нагрузка ежечасно'!L8</f>
        <v>1525.44</v>
      </c>
      <c r="J34" s="64">
        <f>'Нагрузка ежечасно'!M8</f>
        <v>387.84000000000003</v>
      </c>
    </row>
    <row r="35" spans="1:10" s="65" customFormat="1" hidden="1">
      <c r="A35" s="42">
        <f t="shared" si="0"/>
        <v>40160.208333333401</v>
      </c>
      <c r="B35" s="64">
        <f>'Нагрузка ежечасно'!V9</f>
        <v>4.7573035180788104</v>
      </c>
      <c r="C35" s="64">
        <f>'Нагрузка ежечасно'!W9</f>
        <v>54</v>
      </c>
      <c r="D35" s="64">
        <f>'Нагрузка ежечасно'!X9</f>
        <v>13.8</v>
      </c>
      <c r="E35" s="64">
        <f>'Нагрузка ежечасно'!H9</f>
        <v>109.9888573379821</v>
      </c>
      <c r="F35" s="64">
        <f>'Нагрузка ежечасно'!I9</f>
        <v>1248.48</v>
      </c>
      <c r="G35" s="64">
        <f>'Нагрузка ежечасно'!J9</f>
        <v>307.44000000000005</v>
      </c>
      <c r="H35" s="64">
        <f>'Нагрузка ежечасно'!K9</f>
        <v>135.08499299373008</v>
      </c>
      <c r="I35" s="64">
        <f>'Нагрузка ежечасно'!L9</f>
        <v>1538.88</v>
      </c>
      <c r="J35" s="64">
        <f>'Нагрузка ежечасно'!M9</f>
        <v>404.15999999999997</v>
      </c>
    </row>
    <row r="36" spans="1:10" s="65" customFormat="1">
      <c r="A36" s="42">
        <f t="shared" si="0"/>
        <v>40159.25</v>
      </c>
      <c r="B36" s="64">
        <f>'Нагрузка ежечасно'!V10</f>
        <v>4.7474721874163555</v>
      </c>
      <c r="C36" s="64">
        <f>'Нагрузка ежечасно'!W10</f>
        <v>53.76</v>
      </c>
      <c r="D36" s="64">
        <f>'Нагрузка ежечасно'!X10</f>
        <v>13.44</v>
      </c>
      <c r="E36" s="64">
        <f>'Нагрузка ежечасно'!H10</f>
        <v>109.80648840626849</v>
      </c>
      <c r="F36" s="64">
        <f>'Нагрузка ежечасно'!I10</f>
        <v>1243.44</v>
      </c>
      <c r="G36" s="64">
        <f>'Нагрузка ежечасно'!J10</f>
        <v>308.15999999999997</v>
      </c>
      <c r="H36" s="64">
        <f>'Нагрузка ежечасно'!K10</f>
        <v>144.2144267592229</v>
      </c>
      <c r="I36" s="64">
        <f>'Нагрузка ежечасно'!L10</f>
        <v>1632.96</v>
      </c>
      <c r="J36" s="64">
        <f>'Нагрузка ежечасно'!M10</f>
        <v>413.76</v>
      </c>
    </row>
    <row r="37" spans="1:10" s="65" customFormat="1" hidden="1">
      <c r="A37" s="42">
        <f t="shared" si="0"/>
        <v>40158.291666666701</v>
      </c>
      <c r="B37" s="64">
        <f>'Нагрузка ежечасно'!V11</f>
        <v>4.7983587480477796</v>
      </c>
      <c r="C37" s="64">
        <f>'Нагрузка ежечасно'!W11</f>
        <v>54</v>
      </c>
      <c r="D37" s="64">
        <f>'Нагрузка ежечасно'!X11</f>
        <v>12.72</v>
      </c>
      <c r="E37" s="64">
        <f>'Нагрузка ежечасно'!H11</f>
        <v>109.46655757213003</v>
      </c>
      <c r="F37" s="64">
        <f>'Нагрузка ежечасно'!I11</f>
        <v>1231.92</v>
      </c>
      <c r="G37" s="64">
        <f>'Нагрузка ежечасно'!J11</f>
        <v>298.08</v>
      </c>
      <c r="H37" s="64">
        <f>'Нагрузка ежечасно'!K11</f>
        <v>141.68445177148166</v>
      </c>
      <c r="I37" s="64">
        <f>'Нагрузка ежечасно'!L11</f>
        <v>1596.48</v>
      </c>
      <c r="J37" s="64">
        <f>'Нагрузка ежечасно'!M11</f>
        <v>382.08</v>
      </c>
    </row>
    <row r="38" spans="1:10" s="65" customFormat="1" hidden="1">
      <c r="A38" s="42">
        <f t="shared" si="0"/>
        <v>40157.333333333401</v>
      </c>
      <c r="B38" s="64">
        <f>'Нагрузка ежечасно'!V12</f>
        <v>4.7839175134709722</v>
      </c>
      <c r="C38" s="64">
        <f>'Нагрузка ежечасно'!W12</f>
        <v>53.88</v>
      </c>
      <c r="D38" s="64">
        <f>'Нагрузка ежечасно'!X12</f>
        <v>13.559999999999999</v>
      </c>
      <c r="E38" s="64">
        <f>'Нагрузка ежечасно'!H12</f>
        <v>108.86875089676256</v>
      </c>
      <c r="F38" s="64">
        <f>'Нагрузка ежечасно'!I12</f>
        <v>1226.1600000000001</v>
      </c>
      <c r="G38" s="64">
        <f>'Нагрузка ежечасно'!J12</f>
        <v>297.36</v>
      </c>
      <c r="H38" s="64">
        <f>'Нагрузка ежечасно'!K12</f>
        <v>131.30917294020591</v>
      </c>
      <c r="I38" s="64">
        <f>'Нагрузка ежечасно'!L12</f>
        <v>1479.3600000000001</v>
      </c>
      <c r="J38" s="64">
        <f>'Нагрузка ежечасно'!M12</f>
        <v>370.56</v>
      </c>
    </row>
    <row r="39" spans="1:10" s="65" customFormat="1" ht="16.5" hidden="1" customHeight="1">
      <c r="A39" s="42">
        <f t="shared" si="0"/>
        <v>40156.375</v>
      </c>
      <c r="B39" s="64">
        <f>'Нагрузка ежечасно'!V13</f>
        <v>4.747452844857774</v>
      </c>
      <c r="C39" s="64">
        <f>'Нагрузка ежечасно'!W13</f>
        <v>53.4</v>
      </c>
      <c r="D39" s="64">
        <f>'Нагрузка ежечасно'!X13</f>
        <v>13.68</v>
      </c>
      <c r="E39" s="64">
        <f>'Нагрузка ежечасно'!H13</f>
        <v>109.20208386508804</v>
      </c>
      <c r="F39" s="64">
        <f>'Нагрузка ежечасно'!I13</f>
        <v>1228.32</v>
      </c>
      <c r="G39" s="64">
        <f>'Нагрузка ежечасно'!J13</f>
        <v>307.44</v>
      </c>
      <c r="H39" s="64">
        <f>'Нагрузка ежечасно'!K13</f>
        <v>138.81409893792889</v>
      </c>
      <c r="I39" s="64">
        <f>'Нагрузка ежечасно'!L13</f>
        <v>1561.92</v>
      </c>
      <c r="J39" s="64">
        <f>'Нагрузка ежечасно'!M13</f>
        <v>387.84000000000003</v>
      </c>
    </row>
    <row r="40" spans="1:10" s="65" customFormat="1" ht="16.5" hidden="1" customHeight="1">
      <c r="A40" s="42">
        <f t="shared" si="0"/>
        <v>40155.416666666701</v>
      </c>
      <c r="B40" s="64">
        <f>'Нагрузка ежечасно'!V14</f>
        <v>4.6952451415702479</v>
      </c>
      <c r="C40" s="64">
        <f>'Нагрузка ежечасно'!W14</f>
        <v>52.92</v>
      </c>
      <c r="D40" s="64">
        <f>'Нагрузка ежечасно'!X14</f>
        <v>12.96</v>
      </c>
      <c r="E40" s="64">
        <f>'Нагрузка ежечасно'!H14</f>
        <v>106.48943742853882</v>
      </c>
      <c r="F40" s="64">
        <f>'Нагрузка ежечасно'!I14</f>
        <v>1200.24</v>
      </c>
      <c r="G40" s="64">
        <f>'Нагрузка ежечасно'!J14</f>
        <v>311.04000000000002</v>
      </c>
      <c r="H40" s="64">
        <f>'Нагрузка ежечасно'!K14</f>
        <v>134.71662148176591</v>
      </c>
      <c r="I40" s="64">
        <f>'Нагрузка ежечасно'!L14</f>
        <v>1520.6399999999999</v>
      </c>
      <c r="J40" s="64">
        <f>'Нагрузка ежечасно'!M14</f>
        <v>386.88</v>
      </c>
    </row>
    <row r="41" spans="1:10" s="65" customFormat="1" ht="16.5" hidden="1" customHeight="1">
      <c r="A41" s="42">
        <f t="shared" si="0"/>
        <v>40154.458333333401</v>
      </c>
      <c r="B41" s="64">
        <f>'Нагрузка ежечасно'!V15</f>
        <v>4.6393088139241687</v>
      </c>
      <c r="C41" s="64">
        <f>'Нагрузка ежечасно'!W15</f>
        <v>52.32</v>
      </c>
      <c r="D41" s="64">
        <f>'Нагрузка ежечасно'!X15</f>
        <v>12.84</v>
      </c>
      <c r="E41" s="64">
        <f>'Нагрузка ежечасно'!H15</f>
        <v>103.61832392200357</v>
      </c>
      <c r="F41" s="64">
        <f>'Нагрузка ежечасно'!I15</f>
        <v>1168.56</v>
      </c>
      <c r="G41" s="64">
        <f>'Нагрузка ежечасно'!J15</f>
        <v>305.27999999999997</v>
      </c>
      <c r="H41" s="64">
        <f>'Нагрузка ежечасно'!K15</f>
        <v>127.43674093278742</v>
      </c>
      <c r="I41" s="64">
        <f>'Нагрузка ежечасно'!L15</f>
        <v>1440</v>
      </c>
      <c r="J41" s="64">
        <f>'Нагрузка ежечасно'!M15</f>
        <v>342.72</v>
      </c>
    </row>
    <row r="42" spans="1:10" s="65" customFormat="1" ht="16.5" hidden="1" customHeight="1">
      <c r="A42" s="42">
        <f t="shared" si="0"/>
        <v>40153.500000000102</v>
      </c>
      <c r="B42" s="64">
        <f>'Нагрузка ежечасно'!V16</f>
        <v>4.4957402328622988</v>
      </c>
      <c r="C42" s="64">
        <f>'Нагрузка ежечасно'!W16</f>
        <v>50.64</v>
      </c>
      <c r="D42" s="64">
        <f>'Нагрузка ежечасно'!X16</f>
        <v>12.84</v>
      </c>
      <c r="E42" s="64">
        <f>'Нагрузка ежечасно'!H16</f>
        <v>101.56963834149089</v>
      </c>
      <c r="F42" s="64">
        <f>'Нагрузка ежечасно'!I16</f>
        <v>1144.08</v>
      </c>
      <c r="G42" s="64">
        <f>'Нагрузка ежечасно'!J16</f>
        <v>304.56</v>
      </c>
      <c r="H42" s="64">
        <f>'Нагрузка ежечасно'!K16</f>
        <v>127.26703959664675</v>
      </c>
      <c r="I42" s="64">
        <f>'Нагрузка ежечасно'!L16</f>
        <v>1433.28</v>
      </c>
      <c r="J42" s="64">
        <f>'Нагрузка ежечасно'!M16</f>
        <v>335.03999999999996</v>
      </c>
    </row>
    <row r="43" spans="1:10" s="65" customFormat="1" ht="16.5" hidden="1" customHeight="1">
      <c r="A43" s="42">
        <f t="shared" si="0"/>
        <v>40152.541666666701</v>
      </c>
      <c r="B43" s="64">
        <f>'Нагрузка ежечасно'!V17</f>
        <v>4.4855264527085943</v>
      </c>
      <c r="C43" s="64">
        <f>'Нагрузка ежечасно'!W17</f>
        <v>50.519999999999996</v>
      </c>
      <c r="D43" s="64">
        <f>'Нагрузка ежечасно'!X17</f>
        <v>12.84</v>
      </c>
      <c r="E43" s="64">
        <f>'Нагрузка ежечасно'!H17</f>
        <v>105.28734538163025</v>
      </c>
      <c r="F43" s="64">
        <f>'Нагрузка ежечасно'!I17</f>
        <v>1185.8399999999999</v>
      </c>
      <c r="G43" s="64">
        <f>'Нагрузка ежечасно'!J17</f>
        <v>303.84000000000003</v>
      </c>
      <c r="H43" s="64">
        <f>'Нагрузка ежечасно'!K17</f>
        <v>137.68190138189829</v>
      </c>
      <c r="I43" s="64">
        <f>'Нагрузка ежечасно'!L17</f>
        <v>1536.96</v>
      </c>
      <c r="J43" s="64">
        <f>'Нагрузка ежечасно'!M17</f>
        <v>385.91999999999996</v>
      </c>
    </row>
    <row r="44" spans="1:10" s="65" customFormat="1" ht="16.5" hidden="1" customHeight="1">
      <c r="A44" s="42">
        <f t="shared" si="0"/>
        <v>40151.583333333401</v>
      </c>
      <c r="B44" s="64">
        <f>'Нагрузка ежечасно'!V18</f>
        <v>4.5799746113190354</v>
      </c>
      <c r="C44" s="64">
        <f>'Нагрузка ежечасно'!W18</f>
        <v>51.6</v>
      </c>
      <c r="D44" s="64">
        <f>'Нагрузка ежечасно'!X18</f>
        <v>12.96</v>
      </c>
      <c r="E44" s="64">
        <f>'Нагрузка ежечасно'!H18</f>
        <v>113.11472179583292</v>
      </c>
      <c r="F44" s="64">
        <f>'Нагрузка ежечасно'!I18</f>
        <v>1274.4000000000001</v>
      </c>
      <c r="G44" s="64">
        <f>'Нагрузка ежечасно'!J18</f>
        <v>311.76</v>
      </c>
      <c r="H44" s="64">
        <f>'Нагрузка ежечасно'!K18</f>
        <v>137.41085739007403</v>
      </c>
      <c r="I44" s="64">
        <f>'Нагрузка ежечасно'!L18</f>
        <v>1536</v>
      </c>
      <c r="J44" s="64">
        <f>'Нагрузка ежечасно'!M18</f>
        <v>379.2</v>
      </c>
    </row>
    <row r="45" spans="1:10" s="65" customFormat="1" ht="16.5" customHeight="1">
      <c r="A45" s="42">
        <f t="shared" si="0"/>
        <v>40150.625000000102</v>
      </c>
      <c r="B45" s="64">
        <f>'Нагрузка ежечасно'!V19</f>
        <v>4.6142685509624917</v>
      </c>
      <c r="C45" s="64">
        <f>'Нагрузка ежечасно'!W19</f>
        <v>51.96</v>
      </c>
      <c r="D45" s="64">
        <f>'Нагрузка ежечасно'!X19</f>
        <v>13.44</v>
      </c>
      <c r="E45" s="64">
        <f>'Нагрузка ежечасно'!H19</f>
        <v>142.32833895301394</v>
      </c>
      <c r="F45" s="64">
        <f>'Нагрузка ежечасно'!I19</f>
        <v>1602.7199999999998</v>
      </c>
      <c r="G45" s="64">
        <f>'Нагрузка ежечасно'!J19</f>
        <v>337.68</v>
      </c>
      <c r="H45" s="64">
        <f>'Нагрузка ежечасно'!K19</f>
        <v>152.80432471873502</v>
      </c>
      <c r="I45" s="64">
        <f>'Нагрузка ежечасно'!L19</f>
        <v>1728.96</v>
      </c>
      <c r="J45" s="64">
        <f>'Нагрузка ежечасно'!M19</f>
        <v>409.92</v>
      </c>
    </row>
    <row r="46" spans="1:10" s="65" customFormat="1" ht="16.5" hidden="1" customHeight="1">
      <c r="A46" s="42">
        <f t="shared" si="0"/>
        <v>40149.666666666701</v>
      </c>
      <c r="B46" s="64">
        <f>'Нагрузка ежечасно'!V20</f>
        <v>4.4403859506615486</v>
      </c>
      <c r="C46" s="64">
        <f>'Нагрузка ежечасно'!W20</f>
        <v>49.92</v>
      </c>
      <c r="D46" s="64">
        <f>'Нагрузка ежечасно'!X20</f>
        <v>13.559999999999999</v>
      </c>
      <c r="E46" s="64">
        <f>'Нагрузка ежечасно'!H20</f>
        <v>148.26192513146373</v>
      </c>
      <c r="F46" s="64">
        <f>'Нагрузка ежечасно'!I20</f>
        <v>1666.8</v>
      </c>
      <c r="G46" s="64">
        <f>'Нагрузка ежечасно'!J20</f>
        <v>346.32000000000005</v>
      </c>
      <c r="H46" s="64">
        <f>'Нагрузка ежечасно'!K20</f>
        <v>155.8603701222959</v>
      </c>
      <c r="I46" s="64">
        <f>'Нагрузка ежечасно'!L20</f>
        <v>1758.72</v>
      </c>
      <c r="J46" s="64">
        <f>'Нагрузка ежечасно'!M20</f>
        <v>413.76</v>
      </c>
    </row>
    <row r="47" spans="1:10" s="65" customFormat="1" ht="16.5" hidden="1" customHeight="1">
      <c r="A47" s="42">
        <f t="shared" si="0"/>
        <v>40148.708333333401</v>
      </c>
      <c r="B47" s="64">
        <f>'Нагрузка ежечасно'!V21</f>
        <v>4.4950934346811415</v>
      </c>
      <c r="C47" s="64">
        <f>'Нагрузка ежечасно'!W21</f>
        <v>50.519999999999996</v>
      </c>
      <c r="D47" s="64">
        <f>'Нагрузка ежечасно'!X21</f>
        <v>13.68</v>
      </c>
      <c r="E47" s="64">
        <f>'Нагрузка ежечасно'!H21</f>
        <v>148.37011488914285</v>
      </c>
      <c r="F47" s="64">
        <f>'Нагрузка ежечасно'!I21</f>
        <v>1667.52</v>
      </c>
      <c r="G47" s="64">
        <f>'Нагрузка ежечасно'!J21</f>
        <v>342</v>
      </c>
      <c r="H47" s="64">
        <f>'Нагрузка ежечасно'!K21</f>
        <v>153.23282625685297</v>
      </c>
      <c r="I47" s="64">
        <f>'Нагрузка ежечасно'!L21</f>
        <v>1729.92</v>
      </c>
      <c r="J47" s="64">
        <f>'Нагрузка ежечасно'!M21</f>
        <v>409.91999999999996</v>
      </c>
    </row>
    <row r="48" spans="1:10" s="65" customFormat="1" ht="16.5" customHeight="1">
      <c r="A48" s="42">
        <f t="shared" si="0"/>
        <v>40147.750000000102</v>
      </c>
      <c r="B48" s="64">
        <f>'Нагрузка ежечасно'!V22</f>
        <v>4.4309877659360071</v>
      </c>
      <c r="C48" s="64">
        <f>'Нагрузка ежечасно'!W22</f>
        <v>49.8</v>
      </c>
      <c r="D48" s="64">
        <f>'Нагрузка ежечасно'!X22</f>
        <v>13.68</v>
      </c>
      <c r="E48" s="64">
        <f>'Нагрузка ежечасно'!H22</f>
        <v>146.31868998647479</v>
      </c>
      <c r="F48" s="64">
        <f>'Нагрузка ежечасно'!I22</f>
        <v>1644.48</v>
      </c>
      <c r="G48" s="64">
        <f>'Нагрузка ежечасно'!J22</f>
        <v>344.88</v>
      </c>
      <c r="H48" s="64">
        <f>'Нагрузка ежечасно'!K22</f>
        <v>149.73404881909599</v>
      </c>
      <c r="I48" s="64">
        <f>'Нагрузка ежечасно'!L22</f>
        <v>1690.56</v>
      </c>
      <c r="J48" s="64">
        <f>'Нагрузка ежечасно'!M22</f>
        <v>403.20000000000005</v>
      </c>
    </row>
    <row r="49" spans="1:25" s="65" customFormat="1" ht="16.5" hidden="1" customHeight="1">
      <c r="A49" s="42">
        <f t="shared" si="0"/>
        <v>40146.791666666802</v>
      </c>
      <c r="B49" s="64">
        <f>'Нагрузка ежечасно'!V23</f>
        <v>4.4895153553955272</v>
      </c>
      <c r="C49" s="64">
        <f>'Нагрузка ежечасно'!W23</f>
        <v>50.519999999999996</v>
      </c>
      <c r="D49" s="64">
        <f>'Нагрузка ежечасно'!X23</f>
        <v>13.92</v>
      </c>
      <c r="E49" s="64">
        <f>'Нагрузка ежечасно'!H23</f>
        <v>133.53375601012542</v>
      </c>
      <c r="F49" s="64">
        <f>'Нагрузка ежечасно'!I23</f>
        <v>1502.6399999999999</v>
      </c>
      <c r="G49" s="64">
        <f>'Нагрузка ежечасно'!J23</f>
        <v>333.36</v>
      </c>
      <c r="H49" s="64">
        <f>'Нагрузка ежечасно'!K23</f>
        <v>136.22468504105339</v>
      </c>
      <c r="I49" s="64">
        <f>'Нагрузка ежечасно'!L23</f>
        <v>1538.88</v>
      </c>
      <c r="J49" s="64">
        <f>'Нагрузка ежечасно'!M23</f>
        <v>389.76</v>
      </c>
    </row>
    <row r="50" spans="1:25" s="65" customFormat="1" ht="16.5" hidden="1" customHeight="1">
      <c r="A50" s="42">
        <f t="shared" si="0"/>
        <v>40145.833333333401</v>
      </c>
      <c r="B50" s="64">
        <f>'Нагрузка ежечасно'!V24</f>
        <v>4.5126754027616016</v>
      </c>
      <c r="C50" s="64">
        <f>'Нагрузка ежечасно'!W24</f>
        <v>50.879999999999995</v>
      </c>
      <c r="D50" s="64">
        <f>'Нагрузка ежечасно'!X24</f>
        <v>14.04</v>
      </c>
      <c r="E50" s="64">
        <f>'Нагрузка ежечасно'!H24</f>
        <v>115.58409168394101</v>
      </c>
      <c r="F50" s="64">
        <f>'Нагрузка ежечасно'!I24</f>
        <v>1303.1999999999998</v>
      </c>
      <c r="G50" s="64">
        <f>'Нагрузка ежечасно'!J24</f>
        <v>326.88</v>
      </c>
      <c r="H50" s="64">
        <f>'Нагрузка ежечасно'!K24</f>
        <v>120.71043562781657</v>
      </c>
      <c r="I50" s="64">
        <f>'Нагрузка ежечасно'!L24</f>
        <v>1366.08</v>
      </c>
      <c r="J50" s="64">
        <f>'Нагрузка ежечасно'!M24</f>
        <v>372.48</v>
      </c>
    </row>
    <row r="51" spans="1:25" s="65" customFormat="1" ht="16.5" hidden="1" customHeight="1">
      <c r="A51" s="42">
        <f t="shared" si="0"/>
        <v>40144.875000000102</v>
      </c>
      <c r="B51" s="64">
        <f>'Нагрузка ежечасно'!V25</f>
        <v>4.5137340980483955</v>
      </c>
      <c r="C51" s="64">
        <f>'Нагрузка ежечасно'!W25</f>
        <v>51</v>
      </c>
      <c r="D51" s="64">
        <f>'Нагрузка ежечасно'!X25</f>
        <v>14.16</v>
      </c>
      <c r="E51" s="64">
        <f>'Нагрузка ежечасно'!H25</f>
        <v>96.73197685888185</v>
      </c>
      <c r="F51" s="64">
        <f>'Нагрузка ежечасно'!I25</f>
        <v>1092.96</v>
      </c>
      <c r="G51" s="64">
        <f>'Нагрузка ежечасно'!J25</f>
        <v>318.96000000000004</v>
      </c>
      <c r="H51" s="64">
        <f>'Нагрузка ежечасно'!K25</f>
        <v>104.32575406212585</v>
      </c>
      <c r="I51" s="64">
        <f>'Нагрузка ежечасно'!L25</f>
        <v>1182.72</v>
      </c>
      <c r="J51" s="64">
        <f>'Нагрузка ежечасно'!M25</f>
        <v>358.08000000000004</v>
      </c>
    </row>
    <row r="52" spans="1:25" s="65" customFormat="1" ht="16.5" hidden="1" customHeight="1">
      <c r="A52" s="42">
        <f t="shared" si="0"/>
        <v>40143.916666666802</v>
      </c>
      <c r="B52" s="64">
        <f>'Нагрузка ежечасно'!V26</f>
        <v>4.5801073498000457</v>
      </c>
      <c r="C52" s="64">
        <f>'Нагрузка ежечасно'!W26</f>
        <v>51.84</v>
      </c>
      <c r="D52" s="64">
        <f>'Нагрузка ежечасно'!X26</f>
        <v>14.280000000000001</v>
      </c>
      <c r="E52" s="64">
        <f>'Нагрузка ежечасно'!H26</f>
        <v>85.622562400428635</v>
      </c>
      <c r="F52" s="64">
        <f>'Нагрузка ежечасно'!I26</f>
        <v>969.12</v>
      </c>
      <c r="G52" s="64">
        <f>'Нагрузка ежечасно'!J26</f>
        <v>318.24</v>
      </c>
      <c r="H52" s="64">
        <f>'Нагрузка ежечасно'!K26</f>
        <v>94.8687849468091</v>
      </c>
      <c r="I52" s="64">
        <f>'Нагрузка ежечасно'!L26</f>
        <v>1076.1600000000001</v>
      </c>
      <c r="J52" s="64">
        <f>'Нагрузка ежечасно'!M26</f>
        <v>356.15999999999997</v>
      </c>
    </row>
    <row r="53" spans="1:25" s="65" customFormat="1" ht="16.5" hidden="1" customHeight="1">
      <c r="A53" s="42">
        <f t="shared" si="0"/>
        <v>40142.958333333401</v>
      </c>
      <c r="B53" s="64">
        <f>'Нагрузка ежечасно'!V27</f>
        <v>4.6416002630592592</v>
      </c>
      <c r="C53" s="64">
        <f>'Нагрузка ежечасно'!W27</f>
        <v>52.68</v>
      </c>
      <c r="D53" s="64">
        <f>'Нагрузка ежечасно'!X27</f>
        <v>14.52</v>
      </c>
      <c r="E53" s="64">
        <f>'Нагрузка ежечасно'!H27</f>
        <v>80.630623248496377</v>
      </c>
      <c r="F53" s="64">
        <f>'Нагрузка ежечасно'!I27</f>
        <v>915.12</v>
      </c>
      <c r="G53" s="64">
        <f>'Нагрузка ежечасно'!J27</f>
        <v>316.8</v>
      </c>
      <c r="H53" s="64">
        <f>'Нагрузка ежечасно'!K27</f>
        <v>88.689493946370135</v>
      </c>
      <c r="I53" s="64">
        <f>'Нагрузка ежечасно'!L27</f>
        <v>1008</v>
      </c>
      <c r="J53" s="64">
        <f>'Нагрузка ежечасно'!M27</f>
        <v>351.36</v>
      </c>
    </row>
    <row r="54" spans="1:25" s="65" customFormat="1" ht="16.5" hidden="1" customHeight="1">
      <c r="A54" s="42">
        <f t="shared" si="0"/>
        <v>40142.000000000102</v>
      </c>
      <c r="B54" s="64">
        <f>'Нагрузка ежечасно'!V28</f>
        <v>4.6339590204261016</v>
      </c>
      <c r="C54" s="64">
        <f>'Нагрузка ежечасно'!W28</f>
        <v>52.68</v>
      </c>
      <c r="D54" s="64">
        <f>'Нагрузка ежечасно'!X28</f>
        <v>14.64</v>
      </c>
      <c r="E54" s="64">
        <f>'Нагрузка ежечасно'!H28</f>
        <v>76.571158847769794</v>
      </c>
      <c r="F54" s="64">
        <f>'Нагрузка ежечасно'!I28</f>
        <v>870.48</v>
      </c>
      <c r="G54" s="64">
        <f>'Нагрузка ежечасно'!J28</f>
        <v>318.96000000000004</v>
      </c>
      <c r="H54" s="64">
        <f>'Нагрузка ежечасно'!K28</f>
        <v>87.880590320695845</v>
      </c>
      <c r="I54" s="64">
        <f>'Нагрузка ежечасно'!L28</f>
        <v>1003.2</v>
      </c>
      <c r="J54" s="64">
        <f>'Нагрузка ежечасно'!M28</f>
        <v>352.32</v>
      </c>
    </row>
    <row r="56" spans="1:25">
      <c r="A56" s="43" t="s">
        <v>39</v>
      </c>
    </row>
    <row r="57" spans="1:25">
      <c r="A57" s="44"/>
      <c r="B57" s="86" t="str">
        <f>'Нагрузка ежечасно'!B36</f>
        <v>ГПП Яч. 1008 (тп19)</v>
      </c>
      <c r="C57" s="87"/>
      <c r="D57" s="88"/>
      <c r="E57" s="89" t="str">
        <f>'Нагрузка ежечасно'!E36</f>
        <v>ГПП Яч. 1009 (тп18)</v>
      </c>
      <c r="F57" s="81"/>
      <c r="G57" s="81"/>
      <c r="H57" s="86" t="str">
        <f>'Нагрузка ежечасно'!P36</f>
        <v>ГПП Яч. 1014 (тп17)</v>
      </c>
      <c r="I57" s="87"/>
      <c r="J57" s="88"/>
      <c r="K57" s="84"/>
      <c r="L57" s="85"/>
      <c r="M57" s="85"/>
      <c r="Y57" s="66"/>
    </row>
    <row r="58" spans="1:25">
      <c r="A58" s="61" t="s">
        <v>0</v>
      </c>
      <c r="B58" s="28" t="s">
        <v>1</v>
      </c>
      <c r="C58" s="28" t="s">
        <v>2</v>
      </c>
      <c r="D58" s="28" t="s">
        <v>3</v>
      </c>
      <c r="E58" s="28" t="s">
        <v>1</v>
      </c>
      <c r="F58" s="28" t="s">
        <v>2</v>
      </c>
      <c r="G58" s="28" t="s">
        <v>3</v>
      </c>
      <c r="H58" s="69" t="s">
        <v>1</v>
      </c>
      <c r="I58" s="69" t="s">
        <v>2</v>
      </c>
      <c r="J58" s="69" t="s">
        <v>3</v>
      </c>
      <c r="K58" s="70"/>
      <c r="L58" s="70"/>
      <c r="M58" s="71"/>
      <c r="N58" s="63"/>
    </row>
    <row r="59" spans="1:25" s="65" customFormat="1">
      <c r="A59" s="42">
        <f t="shared" ref="A59:A82" si="1">A4</f>
        <v>40164.041666666664</v>
      </c>
      <c r="B59" s="64">
        <f>'Нагрузка ежечасно'!B38</f>
        <v>0</v>
      </c>
      <c r="C59" s="64">
        <f>'Нагрузка ежечасно'!C38</f>
        <v>0</v>
      </c>
      <c r="D59" s="64">
        <f>'Нагрузка ежечасно'!D38</f>
        <v>0</v>
      </c>
      <c r="E59" s="64">
        <f>'Нагрузка ежечасно'!E38</f>
        <v>13.836022051133249</v>
      </c>
      <c r="F59" s="64">
        <f>'Нагрузка ежечасно'!F38</f>
        <v>257.2</v>
      </c>
      <c r="G59" s="64">
        <f>'Нагрузка ежечасно'!G38</f>
        <v>87.800000000000011</v>
      </c>
      <c r="H59" s="64">
        <f>'Нагрузка ежечасно'!P38</f>
        <v>27.15561404125997</v>
      </c>
      <c r="I59" s="64">
        <f>'Нагрузка ежечасно'!Q38</f>
        <v>504.8</v>
      </c>
      <c r="J59" s="64">
        <f>'Нагрузка ежечасно'!R38</f>
        <v>372</v>
      </c>
      <c r="K59" s="72"/>
      <c r="L59" s="72"/>
      <c r="M59" s="72"/>
    </row>
    <row r="60" spans="1:25" s="65" customFormat="1" hidden="1">
      <c r="A60" s="42">
        <f t="shared" si="1"/>
        <v>40163.083333333336</v>
      </c>
      <c r="B60" s="64">
        <f>'Нагрузка ежечасно'!B39</f>
        <v>0</v>
      </c>
      <c r="C60" s="64">
        <f>'Нагрузка ежечасно'!C39</f>
        <v>0</v>
      </c>
      <c r="D60" s="64">
        <f>'Нагрузка ежечасно'!D39</f>
        <v>0</v>
      </c>
      <c r="E60" s="64">
        <f>'Нагрузка ежечасно'!E39</f>
        <v>10.385650987791994</v>
      </c>
      <c r="F60" s="64">
        <f>'Нагрузка ежечасно'!F39</f>
        <v>194.2</v>
      </c>
      <c r="G60" s="64">
        <f>'Нагрузка ежечасно'!G39</f>
        <v>77</v>
      </c>
      <c r="H60" s="64">
        <f>'Нагрузка ежечасно'!P39</f>
        <v>27.252974991651907</v>
      </c>
      <c r="I60" s="64">
        <f>'Нагрузка ежечасно'!Q39</f>
        <v>509.6</v>
      </c>
      <c r="J60" s="64">
        <f>'Нагрузка ежечасно'!R39</f>
        <v>380</v>
      </c>
      <c r="K60" s="72"/>
      <c r="L60" s="72"/>
      <c r="M60" s="72"/>
    </row>
    <row r="61" spans="1:25" s="65" customFormat="1" hidden="1">
      <c r="A61" s="42">
        <f t="shared" si="1"/>
        <v>40162.125</v>
      </c>
      <c r="B61" s="64">
        <f>'Нагрузка ежечасно'!B40</f>
        <v>0</v>
      </c>
      <c r="C61" s="64">
        <f>'Нагрузка ежечасно'!C40</f>
        <v>0</v>
      </c>
      <c r="D61" s="64">
        <f>'Нагрузка ежечасно'!D40</f>
        <v>0</v>
      </c>
      <c r="E61" s="64">
        <f>'Нагрузка ежечасно'!E40</f>
        <v>7.3411386963477314</v>
      </c>
      <c r="F61" s="64">
        <f>'Нагрузка ежечасно'!F40</f>
        <v>137</v>
      </c>
      <c r="G61" s="64">
        <f>'Нагрузка ежечасно'!G40</f>
        <v>66.199999999999989</v>
      </c>
      <c r="H61" s="64">
        <f>'Нагрузка ежечасно'!P40</f>
        <v>26.813910975564998</v>
      </c>
      <c r="I61" s="64">
        <f>'Нагрузка ежечасно'!Q40</f>
        <v>500.4</v>
      </c>
      <c r="J61" s="64">
        <f>'Нагрузка ежечасно'!R40</f>
        <v>368.8</v>
      </c>
      <c r="K61" s="72"/>
      <c r="L61" s="72"/>
      <c r="M61" s="72"/>
    </row>
    <row r="62" spans="1:25" s="65" customFormat="1" hidden="1">
      <c r="A62" s="42">
        <f t="shared" si="1"/>
        <v>40161.166666666701</v>
      </c>
      <c r="B62" s="64">
        <f>'Нагрузка ежечасно'!B41</f>
        <v>0</v>
      </c>
      <c r="C62" s="64">
        <f>'Нагрузка ежечасно'!C41</f>
        <v>0</v>
      </c>
      <c r="D62" s="64">
        <f>'Нагрузка ежечасно'!D41</f>
        <v>0</v>
      </c>
      <c r="E62" s="64">
        <f>'Нагрузка ежечасно'!E41</f>
        <v>7.5100088301610972</v>
      </c>
      <c r="F62" s="64">
        <f>'Нагрузка ежечасно'!F41</f>
        <v>140</v>
      </c>
      <c r="G62" s="64">
        <f>'Нагрузка ежечасно'!G41</f>
        <v>66.599999999999994</v>
      </c>
      <c r="H62" s="64">
        <f>'Нагрузка ежечасно'!P41</f>
        <v>26.950203116235251</v>
      </c>
      <c r="I62" s="64">
        <f>'Нагрузка ежечасно'!Q41</f>
        <v>502.4</v>
      </c>
      <c r="J62" s="64">
        <f>'Нагрузка ежечасно'!R41</f>
        <v>365.20000000000005</v>
      </c>
      <c r="K62" s="72"/>
      <c r="L62" s="72"/>
      <c r="M62" s="72"/>
    </row>
    <row r="63" spans="1:25" s="65" customFormat="1" hidden="1">
      <c r="A63" s="42">
        <f t="shared" si="1"/>
        <v>40160.208333333401</v>
      </c>
      <c r="B63" s="64">
        <f>'Нагрузка ежечасно'!B42</f>
        <v>0</v>
      </c>
      <c r="C63" s="64">
        <f>'Нагрузка ежечасно'!C42</f>
        <v>0</v>
      </c>
      <c r="D63" s="64">
        <f>'Нагрузка ежечасно'!D42</f>
        <v>0</v>
      </c>
      <c r="E63" s="64">
        <f>'Нагрузка ежечасно'!E42</f>
        <v>8.7571491553880634</v>
      </c>
      <c r="F63" s="64">
        <f>'Нагрузка ежечасно'!F42</f>
        <v>162.4</v>
      </c>
      <c r="G63" s="64">
        <f>'Нагрузка ежечасно'!G42</f>
        <v>79.599999999999994</v>
      </c>
      <c r="H63" s="64">
        <f>'Нагрузка ежечасно'!P42</f>
        <v>27.198928780651102</v>
      </c>
      <c r="I63" s="64">
        <f>'Нагрузка ежечасно'!Q42</f>
        <v>504.4</v>
      </c>
      <c r="J63" s="64">
        <f>'Нагрузка ежечасно'!R42</f>
        <v>363.6</v>
      </c>
      <c r="K63" s="72"/>
      <c r="L63" s="72"/>
      <c r="M63" s="72"/>
    </row>
    <row r="64" spans="1:25" s="65" customFormat="1">
      <c r="A64" s="42">
        <f t="shared" si="1"/>
        <v>40159.25</v>
      </c>
      <c r="B64" s="64">
        <f>'Нагрузка ежечасно'!B43</f>
        <v>0</v>
      </c>
      <c r="C64" s="64">
        <f>'Нагрузка ежечасно'!C43</f>
        <v>0</v>
      </c>
      <c r="D64" s="64">
        <f>'Нагрузка ежечасно'!D43</f>
        <v>0</v>
      </c>
      <c r="E64" s="64">
        <f>'Нагрузка ежечасно'!E43</f>
        <v>13.671699592676521</v>
      </c>
      <c r="F64" s="64">
        <f>'Нагрузка ежечасно'!F43</f>
        <v>252.4</v>
      </c>
      <c r="G64" s="64">
        <f>'Нагрузка ежечасно'!G43</f>
        <v>144.6</v>
      </c>
      <c r="H64" s="64">
        <f>'Нагрузка ежечасно'!P43</f>
        <v>24.635059329434554</v>
      </c>
      <c r="I64" s="64">
        <f>'Нагрузка ежечасно'!Q43</f>
        <v>454.8</v>
      </c>
      <c r="J64" s="64">
        <f>'Нагрузка ежечасно'!R43</f>
        <v>346.79999999999995</v>
      </c>
      <c r="K64" s="72"/>
      <c r="L64" s="72"/>
      <c r="M64" s="72"/>
    </row>
    <row r="65" spans="1:13" s="65" customFormat="1" hidden="1">
      <c r="A65" s="42">
        <f t="shared" si="1"/>
        <v>40158.291666666701</v>
      </c>
      <c r="B65" s="64">
        <f>'Нагрузка ежечасно'!B44</f>
        <v>0</v>
      </c>
      <c r="C65" s="64">
        <f>'Нагрузка ежечасно'!C44</f>
        <v>0</v>
      </c>
      <c r="D65" s="64">
        <f>'Нагрузка ежечасно'!D44</f>
        <v>0</v>
      </c>
      <c r="E65" s="64">
        <f>'Нагрузка ежечасно'!E44</f>
        <v>21.030536349608951</v>
      </c>
      <c r="F65" s="64">
        <f>'Нагрузка ежечасно'!F44</f>
        <v>388.4</v>
      </c>
      <c r="G65" s="64">
        <f>'Нагрузка ежечасно'!G44</f>
        <v>204</v>
      </c>
      <c r="H65" s="64">
        <f>'Нагрузка ежечасно'!P44</f>
        <v>21.723612727762905</v>
      </c>
      <c r="I65" s="64">
        <f>'Нагрузка ежечасно'!Q44</f>
        <v>401.20000000000005</v>
      </c>
      <c r="J65" s="64">
        <f>'Нагрузка ежечасно'!R44</f>
        <v>300</v>
      </c>
      <c r="K65" s="72"/>
      <c r="L65" s="72"/>
      <c r="M65" s="72"/>
    </row>
    <row r="66" spans="1:13" s="65" customFormat="1" hidden="1">
      <c r="A66" s="42">
        <f t="shared" si="1"/>
        <v>40157.333333333401</v>
      </c>
      <c r="B66" s="64">
        <f>'Нагрузка ежечасно'!B45</f>
        <v>0</v>
      </c>
      <c r="C66" s="64">
        <f>'Нагрузка ежечасно'!C45</f>
        <v>0</v>
      </c>
      <c r="D66" s="64">
        <f>'Нагрузка ежечасно'!D45</f>
        <v>0</v>
      </c>
      <c r="E66" s="64">
        <f>'Нагрузка ежечасно'!E45</f>
        <v>22.712101949640072</v>
      </c>
      <c r="F66" s="64">
        <f>'Нагрузка ежечасно'!F45</f>
        <v>418.2</v>
      </c>
      <c r="G66" s="64">
        <f>'Нагрузка ежечасно'!G45</f>
        <v>192.4</v>
      </c>
      <c r="H66" s="64">
        <f>'Нагрузка ежечасно'!P45</f>
        <v>21.680227399082536</v>
      </c>
      <c r="I66" s="64">
        <f>'Нагрузка ежечасно'!Q45</f>
        <v>399.2</v>
      </c>
      <c r="J66" s="64">
        <f>'Нагрузка ежечасно'!R45</f>
        <v>297.60000000000002</v>
      </c>
      <c r="K66" s="72"/>
      <c r="L66" s="72"/>
      <c r="M66" s="72"/>
    </row>
    <row r="67" spans="1:13" s="65" customFormat="1" hidden="1">
      <c r="A67" s="42">
        <f t="shared" si="1"/>
        <v>40156.375</v>
      </c>
      <c r="B67" s="64">
        <f>'Нагрузка ежечасно'!B46</f>
        <v>0</v>
      </c>
      <c r="C67" s="64">
        <f>'Нагрузка ежечасно'!C46</f>
        <v>0</v>
      </c>
      <c r="D67" s="64">
        <f>'Нагрузка ежечасно'!D46</f>
        <v>0</v>
      </c>
      <c r="E67" s="64">
        <f>'Нагрузка ежечасно'!E46</f>
        <v>15.55587233364157</v>
      </c>
      <c r="F67" s="64">
        <f>'Нагрузка ежечасно'!F46</f>
        <v>285.8</v>
      </c>
      <c r="G67" s="64">
        <f>'Нагрузка ежечасно'!G46</f>
        <v>125.4</v>
      </c>
      <c r="H67" s="64">
        <f>'Нагрузка ежечасно'!P46</f>
        <v>21.488657793287935</v>
      </c>
      <c r="I67" s="64">
        <f>'Нагрузка ежечасно'!Q46</f>
        <v>394.8</v>
      </c>
      <c r="J67" s="64">
        <f>'Нагрузка ежечасно'!R46</f>
        <v>299.2</v>
      </c>
      <c r="K67" s="72"/>
      <c r="L67" s="72"/>
      <c r="M67" s="72"/>
    </row>
    <row r="68" spans="1:13" s="65" customFormat="1" hidden="1">
      <c r="A68" s="42">
        <f t="shared" si="1"/>
        <v>40155.416666666701</v>
      </c>
      <c r="B68" s="64">
        <f>'Нагрузка ежечасно'!B47</f>
        <v>0</v>
      </c>
      <c r="C68" s="64">
        <f>'Нагрузка ежечасно'!C47</f>
        <v>0</v>
      </c>
      <c r="D68" s="64">
        <f>'Нагрузка ежечасно'!D47</f>
        <v>0</v>
      </c>
      <c r="E68" s="64">
        <f>'Нагрузка ежечасно'!E47</f>
        <v>27.964767440955455</v>
      </c>
      <c r="F68" s="64">
        <f>'Нагрузка ежечасно'!F47</f>
        <v>513.79999999999995</v>
      </c>
      <c r="G68" s="64">
        <f>'Нагрузка ежечасно'!G47</f>
        <v>236.6</v>
      </c>
      <c r="H68" s="64">
        <f>'Нагрузка ежечасно'!P47</f>
        <v>21.466143010340275</v>
      </c>
      <c r="I68" s="64">
        <f>'Нагрузка ежечасно'!Q47</f>
        <v>394.4</v>
      </c>
      <c r="J68" s="64">
        <f>'Нагрузка ежечасно'!R47</f>
        <v>299.2</v>
      </c>
      <c r="K68" s="72"/>
      <c r="L68" s="72"/>
      <c r="M68" s="72"/>
    </row>
    <row r="69" spans="1:13" s="65" customFormat="1" hidden="1">
      <c r="A69" s="42">
        <f t="shared" si="1"/>
        <v>40154.458333333401</v>
      </c>
      <c r="B69" s="64">
        <f>'Нагрузка ежечасно'!B48</f>
        <v>0</v>
      </c>
      <c r="C69" s="64">
        <f>'Нагрузка ежечасно'!C48</f>
        <v>0</v>
      </c>
      <c r="D69" s="64">
        <f>'Нагрузка ежечасно'!D48</f>
        <v>0</v>
      </c>
      <c r="E69" s="64">
        <f>'Нагрузка ежечасно'!E48</f>
        <v>17.789815129546849</v>
      </c>
      <c r="F69" s="64">
        <f>'Нагрузка ежечасно'!F48</f>
        <v>327</v>
      </c>
      <c r="G69" s="64">
        <f>'Нагрузка ежечасно'!G48</f>
        <v>190</v>
      </c>
      <c r="H69" s="64">
        <f>'Нагрузка ежечасно'!P48</f>
        <v>18.975802804849973</v>
      </c>
      <c r="I69" s="64">
        <f>'Нагрузка ежечасно'!Q48</f>
        <v>348.8</v>
      </c>
      <c r="J69" s="64">
        <f>'Нагрузка ежечасно'!R48</f>
        <v>236</v>
      </c>
      <c r="K69" s="72"/>
      <c r="L69" s="72"/>
      <c r="M69" s="72"/>
    </row>
    <row r="70" spans="1:13" s="65" customFormat="1" hidden="1">
      <c r="A70" s="42">
        <f t="shared" si="1"/>
        <v>40153.500000000102</v>
      </c>
      <c r="B70" s="64">
        <f>'Нагрузка ежечасно'!B49</f>
        <v>0</v>
      </c>
      <c r="C70" s="64">
        <f>'Нагрузка ежечасно'!C49</f>
        <v>0</v>
      </c>
      <c r="D70" s="64">
        <f>'Нагрузка ежечасно'!D49</f>
        <v>0</v>
      </c>
      <c r="E70" s="64">
        <f>'Нагрузка ежечасно'!E49</f>
        <v>23.785314017059108</v>
      </c>
      <c r="F70" s="64">
        <f>'Нагрузка ежечасно'!F49</f>
        <v>436.8</v>
      </c>
      <c r="G70" s="64">
        <f>'Нагрузка ежечасно'!G49</f>
        <v>258.2</v>
      </c>
      <c r="H70" s="64">
        <f>'Нагрузка ежечасно'!P49</f>
        <v>19.690406475660652</v>
      </c>
      <c r="I70" s="64">
        <f>'Нагрузка ежечасно'!Q49</f>
        <v>361.6</v>
      </c>
      <c r="J70" s="64">
        <f>'Нагрузка ежечасно'!R49</f>
        <v>229.2</v>
      </c>
      <c r="K70" s="72"/>
      <c r="L70" s="72"/>
      <c r="M70" s="72"/>
    </row>
    <row r="71" spans="1:13" s="65" customFormat="1" hidden="1">
      <c r="A71" s="42">
        <f t="shared" si="1"/>
        <v>40152.541666666701</v>
      </c>
      <c r="B71" s="64">
        <f>'Нагрузка ежечасно'!B50</f>
        <v>0</v>
      </c>
      <c r="C71" s="64">
        <f>'Нагрузка ежечасно'!C50</f>
        <v>0</v>
      </c>
      <c r="D71" s="64">
        <f>'Нагрузка ежечасно'!D50</f>
        <v>0</v>
      </c>
      <c r="E71" s="64">
        <f>'Нагрузка ежечасно'!E50</f>
        <v>19.906200721762765</v>
      </c>
      <c r="F71" s="64">
        <f>'Нагрузка ежечасно'!F50</f>
        <v>366.4</v>
      </c>
      <c r="G71" s="64">
        <f>'Нагрузка ежечасно'!G50</f>
        <v>200.4</v>
      </c>
      <c r="H71" s="64">
        <f>'Нагрузка ежечасно'!P50</f>
        <v>19.754079100526589</v>
      </c>
      <c r="I71" s="64">
        <f>'Нагрузка ежечасно'!Q50</f>
        <v>363.6</v>
      </c>
      <c r="J71" s="64">
        <f>'Нагрузка ежечасно'!R50</f>
        <v>230.8</v>
      </c>
      <c r="K71" s="72"/>
      <c r="L71" s="72"/>
      <c r="M71" s="72"/>
    </row>
    <row r="72" spans="1:13" s="65" customFormat="1" hidden="1">
      <c r="A72" s="42">
        <f t="shared" si="1"/>
        <v>40151.583333333401</v>
      </c>
      <c r="B72" s="64">
        <f>'Нагрузка ежечасно'!B51</f>
        <v>0</v>
      </c>
      <c r="C72" s="64">
        <f>'Нагрузка ежечасно'!C51</f>
        <v>0</v>
      </c>
      <c r="D72" s="64">
        <f>'Нагрузка ежечасно'!D51</f>
        <v>0</v>
      </c>
      <c r="E72" s="64">
        <f>'Нагрузка ежечасно'!E51</f>
        <v>18.644525604387937</v>
      </c>
      <c r="F72" s="64">
        <f>'Нагрузка ежечасно'!F51</f>
        <v>343.2</v>
      </c>
      <c r="G72" s="64">
        <f>'Нагрузка ежечасно'!G51</f>
        <v>144.4</v>
      </c>
      <c r="H72" s="64">
        <f>'Нагрузка ежечасно'!P51</f>
        <v>19.731036420494462</v>
      </c>
      <c r="I72" s="64">
        <f>'Нагрузка ежечасно'!Q51</f>
        <v>363.20000000000005</v>
      </c>
      <c r="J72" s="64">
        <f>'Нагрузка ежечасно'!R51</f>
        <v>230.8</v>
      </c>
      <c r="K72" s="72"/>
      <c r="L72" s="72"/>
      <c r="M72" s="72"/>
    </row>
    <row r="73" spans="1:13" s="65" customFormat="1">
      <c r="A73" s="42">
        <f t="shared" si="1"/>
        <v>40150.625000000102</v>
      </c>
      <c r="B73" s="64">
        <f>'Нагрузка ежечасно'!B52</f>
        <v>0</v>
      </c>
      <c r="C73" s="64">
        <f>'Нагрузка ежечасно'!C52</f>
        <v>0</v>
      </c>
      <c r="D73" s="64">
        <f>'Нагрузка ежечасно'!D52</f>
        <v>0</v>
      </c>
      <c r="E73" s="64">
        <f>'Нагрузка ежечасно'!E52</f>
        <v>18.739876248454735</v>
      </c>
      <c r="F73" s="64">
        <f>'Нагрузка ежечасно'!F52</f>
        <v>345.4</v>
      </c>
      <c r="G73" s="64">
        <f>'Нагрузка ежечасно'!G52</f>
        <v>127.6</v>
      </c>
      <c r="H73" s="64">
        <f>'Нагрузка ежечасно'!P52</f>
        <v>19.68392328586965</v>
      </c>
      <c r="I73" s="64">
        <f>'Нагрузка ежечасно'!Q52</f>
        <v>362.79999999999995</v>
      </c>
      <c r="J73" s="64">
        <f>'Нагрузка ежечасно'!R52</f>
        <v>229.2</v>
      </c>
      <c r="K73" s="72"/>
      <c r="L73" s="72"/>
      <c r="M73" s="72"/>
    </row>
    <row r="74" spans="1:13" s="65" customFormat="1" hidden="1">
      <c r="A74" s="42">
        <f t="shared" si="1"/>
        <v>40149.666666666701</v>
      </c>
      <c r="B74" s="64">
        <f>'Нагрузка ежечасно'!B53</f>
        <v>0</v>
      </c>
      <c r="C74" s="64">
        <f>'Нагрузка ежечасно'!C53</f>
        <v>0</v>
      </c>
      <c r="D74" s="64">
        <f>'Нагрузка ежечасно'!D53</f>
        <v>0</v>
      </c>
      <c r="E74" s="64">
        <f>'Нагрузка ежечасно'!E53</f>
        <v>13.966265486415713</v>
      </c>
      <c r="F74" s="64">
        <f>'Нагрузка ежечасно'!F53</f>
        <v>256.8</v>
      </c>
      <c r="G74" s="64">
        <f>'Нагрузка ежечасно'!G53</f>
        <v>122.6</v>
      </c>
      <c r="H74" s="64">
        <f>'Нагрузка ежечасно'!P53</f>
        <v>21.210449920958443</v>
      </c>
      <c r="I74" s="64">
        <f>'Нагрузка ежечасно'!Q53</f>
        <v>390</v>
      </c>
      <c r="J74" s="64">
        <f>'Нагрузка ежечасно'!R53</f>
        <v>281.60000000000002</v>
      </c>
      <c r="K74" s="72"/>
      <c r="L74" s="72"/>
      <c r="M74" s="72"/>
    </row>
    <row r="75" spans="1:13" s="65" customFormat="1" hidden="1">
      <c r="A75" s="42">
        <f t="shared" si="1"/>
        <v>40148.708333333401</v>
      </c>
      <c r="B75" s="64">
        <f>'Нагрузка ежечасно'!B54</f>
        <v>0</v>
      </c>
      <c r="C75" s="64">
        <f>'Нагрузка ежечасно'!C54</f>
        <v>0</v>
      </c>
      <c r="D75" s="64">
        <f>'Нагрузка ежечасно'!D54</f>
        <v>0</v>
      </c>
      <c r="E75" s="64">
        <f>'Нагрузка ежечасно'!E54</f>
        <v>22.742220747300209</v>
      </c>
      <c r="F75" s="64">
        <f>'Нагрузка ежечасно'!F54</f>
        <v>416.8</v>
      </c>
      <c r="G75" s="64">
        <f>'Нагрузка ежечасно'!G54</f>
        <v>185.8</v>
      </c>
      <c r="H75" s="64">
        <f>'Нагрузка ежечасно'!P54</f>
        <v>21.89102438535711</v>
      </c>
      <c r="I75" s="64">
        <f>'Нагрузка ежечасно'!Q54</f>
        <v>401.2</v>
      </c>
      <c r="J75" s="64">
        <f>'Нагрузка ежечасно'!R54</f>
        <v>304.79999999999995</v>
      </c>
      <c r="K75" s="72"/>
      <c r="L75" s="72"/>
      <c r="M75" s="72"/>
    </row>
    <row r="76" spans="1:13" s="65" customFormat="1">
      <c r="A76" s="42">
        <f t="shared" si="1"/>
        <v>40147.750000000102</v>
      </c>
      <c r="B76" s="64">
        <f>'Нагрузка ежечасно'!B55</f>
        <v>0</v>
      </c>
      <c r="C76" s="64">
        <f>'Нагрузка ежечасно'!C55</f>
        <v>0</v>
      </c>
      <c r="D76" s="64">
        <f>'Нагрузка ежечасно'!D55</f>
        <v>0</v>
      </c>
      <c r="E76" s="64">
        <f>'Нагрузка ежечасно'!E55</f>
        <v>18.486950296816747</v>
      </c>
      <c r="F76" s="64">
        <f>'Нагрузка ежечасно'!F55</f>
        <v>339.8</v>
      </c>
      <c r="G76" s="64">
        <f>'Нагрузка ежечасно'!G55</f>
        <v>139.80000000000001</v>
      </c>
      <c r="H76" s="64">
        <f>'Нагрузка ежечасно'!P55</f>
        <v>21.914489639663877</v>
      </c>
      <c r="I76" s="64">
        <f>'Нагрузка ежечасно'!Q55</f>
        <v>402.8</v>
      </c>
      <c r="J76" s="64">
        <f>'Нагрузка ежечасно'!R55</f>
        <v>305.2</v>
      </c>
      <c r="K76" s="72"/>
      <c r="L76" s="72"/>
      <c r="M76" s="72"/>
    </row>
    <row r="77" spans="1:13" s="65" customFormat="1" hidden="1">
      <c r="A77" s="42">
        <f t="shared" si="1"/>
        <v>40146.791666666802</v>
      </c>
      <c r="B77" s="64">
        <f>'Нагрузка ежечасно'!B56</f>
        <v>0</v>
      </c>
      <c r="C77" s="64">
        <f>'Нагрузка ежечасно'!C56</f>
        <v>0</v>
      </c>
      <c r="D77" s="64">
        <f>'Нагрузка ежечасно'!D56</f>
        <v>0</v>
      </c>
      <c r="E77" s="64">
        <f>'Нагрузка ежечасно'!E56</f>
        <v>22.124721610809882</v>
      </c>
      <c r="F77" s="64">
        <f>'Нагрузка ежечасно'!F56</f>
        <v>408</v>
      </c>
      <c r="G77" s="64">
        <f>'Нагрузка ежечасно'!G56</f>
        <v>174</v>
      </c>
      <c r="H77" s="64">
        <f>'Нагрузка ежечасно'!P56</f>
        <v>21.625830829389656</v>
      </c>
      <c r="I77" s="64">
        <f>'Нагрузка ежечасно'!Q56</f>
        <v>398.79999999999995</v>
      </c>
      <c r="J77" s="64">
        <f>'Нагрузка ежечасно'!R56</f>
        <v>303.2</v>
      </c>
      <c r="K77" s="72"/>
      <c r="L77" s="72"/>
      <c r="M77" s="72"/>
    </row>
    <row r="78" spans="1:13" s="65" customFormat="1" hidden="1">
      <c r="A78" s="42">
        <f t="shared" si="1"/>
        <v>40145.833333333401</v>
      </c>
      <c r="B78" s="64">
        <f>'Нагрузка ежечасно'!B57</f>
        <v>0</v>
      </c>
      <c r="C78" s="64">
        <f>'Нагрузка ежечасно'!C57</f>
        <v>0</v>
      </c>
      <c r="D78" s="64">
        <f>'Нагрузка ежечасно'!D57</f>
        <v>0</v>
      </c>
      <c r="E78" s="64">
        <f>'Нагрузка ежечасно'!E57</f>
        <v>19.484763159447294</v>
      </c>
      <c r="F78" s="64">
        <f>'Нагрузка ежечасно'!F57</f>
        <v>359</v>
      </c>
      <c r="G78" s="64">
        <f>'Нагрузка ежечасно'!G57</f>
        <v>158.19999999999999</v>
      </c>
      <c r="H78" s="64">
        <f>'Нагрузка ежечасно'!P57</f>
        <v>21.775172645042495</v>
      </c>
      <c r="I78" s="64">
        <f>'Нагрузка ежечасно'!Q57</f>
        <v>401.20000000000005</v>
      </c>
      <c r="J78" s="64">
        <f>'Нагрузка ежечасно'!R57</f>
        <v>304.39999999999998</v>
      </c>
      <c r="K78" s="72"/>
      <c r="L78" s="72"/>
      <c r="M78" s="72"/>
    </row>
    <row r="79" spans="1:13" s="65" customFormat="1" hidden="1">
      <c r="A79" s="42">
        <f t="shared" si="1"/>
        <v>40144.875000000102</v>
      </c>
      <c r="B79" s="64">
        <f>'Нагрузка ежечасно'!B58</f>
        <v>0</v>
      </c>
      <c r="C79" s="64">
        <f>'Нагрузка ежечасно'!C58</f>
        <v>0</v>
      </c>
      <c r="D79" s="64">
        <f>'Нагрузка ежечасно'!D58</f>
        <v>0</v>
      </c>
      <c r="E79" s="64">
        <f>'Нагрузка ежечасно'!E58</f>
        <v>21.061648127678083</v>
      </c>
      <c r="F79" s="64">
        <f>'Нагрузка ежечасно'!F58</f>
        <v>388.2</v>
      </c>
      <c r="G79" s="64">
        <f>'Нагрузка ежечасно'!G58</f>
        <v>156.4</v>
      </c>
      <c r="H79" s="64">
        <f>'Нагрузка ежечасно'!P58</f>
        <v>21.723554637615415</v>
      </c>
      <c r="I79" s="64">
        <f>'Нагрузка ежечасно'!Q58</f>
        <v>400.4</v>
      </c>
      <c r="J79" s="64">
        <f>'Нагрузка ежечасно'!R58</f>
        <v>305.20000000000005</v>
      </c>
      <c r="K79" s="72"/>
      <c r="L79" s="72"/>
      <c r="M79" s="72"/>
    </row>
    <row r="80" spans="1:13" s="65" customFormat="1" hidden="1">
      <c r="A80" s="42">
        <f t="shared" si="1"/>
        <v>40143.916666666802</v>
      </c>
      <c r="B80" s="64">
        <f>'Нагрузка ежечасно'!B59</f>
        <v>0</v>
      </c>
      <c r="C80" s="64">
        <f>'Нагрузка ежечасно'!C59</f>
        <v>0</v>
      </c>
      <c r="D80" s="64">
        <f>'Нагрузка ежечасно'!D59</f>
        <v>0</v>
      </c>
      <c r="E80" s="64">
        <f>'Нагрузка ежечасно'!E59</f>
        <v>20.835818134464049</v>
      </c>
      <c r="F80" s="64">
        <f>'Нагрузка ежечасно'!F59</f>
        <v>385.2</v>
      </c>
      <c r="G80" s="64">
        <f>'Нагрузка ежечасно'!G59</f>
        <v>168</v>
      </c>
      <c r="H80" s="64">
        <f>'Нагрузка ежечасно'!P59</f>
        <v>21.917636313823554</v>
      </c>
      <c r="I80" s="64">
        <f>'Нагрузка ежечасно'!Q59</f>
        <v>405.2</v>
      </c>
      <c r="J80" s="64">
        <f>'Нагрузка ежечасно'!R59</f>
        <v>312.39999999999998</v>
      </c>
      <c r="K80" s="72"/>
      <c r="L80" s="72"/>
      <c r="M80" s="72"/>
    </row>
    <row r="81" spans="1:28" s="65" customFormat="1" hidden="1">
      <c r="A81" s="42">
        <f t="shared" si="1"/>
        <v>40142.958333333401</v>
      </c>
      <c r="B81" s="64">
        <f>'Нагрузка ежечасно'!B60</f>
        <v>0</v>
      </c>
      <c r="C81" s="64">
        <f>'Нагрузка ежечасно'!C60</f>
        <v>0</v>
      </c>
      <c r="D81" s="64">
        <f>'Нагрузка ежечасно'!D60</f>
        <v>0</v>
      </c>
      <c r="E81" s="64">
        <f>'Нагрузка ежечасно'!E60</f>
        <v>20.607266742850129</v>
      </c>
      <c r="F81" s="64">
        <f>'Нагрузка ежечасно'!F60</f>
        <v>381.2</v>
      </c>
      <c r="G81" s="64">
        <f>'Нагрузка ежечасно'!G60</f>
        <v>166.2</v>
      </c>
      <c r="H81" s="64">
        <f>'Нагрузка ежечасно'!P60</f>
        <v>21.601951181644576</v>
      </c>
      <c r="I81" s="64">
        <f>'Нагрузка ежечасно'!Q60</f>
        <v>399.6</v>
      </c>
      <c r="J81" s="64">
        <f>'Нагрузка ежечасно'!R60</f>
        <v>308.39999999999998</v>
      </c>
      <c r="K81" s="72"/>
      <c r="L81" s="72"/>
      <c r="M81" s="72"/>
    </row>
    <row r="82" spans="1:28" s="65" customFormat="1" hidden="1">
      <c r="A82" s="42">
        <f t="shared" si="1"/>
        <v>40142.000000000102</v>
      </c>
      <c r="B82" s="64">
        <f>'Нагрузка ежечасно'!B61</f>
        <v>0</v>
      </c>
      <c r="C82" s="64">
        <f>'Нагрузка ежечасно'!C61</f>
        <v>0</v>
      </c>
      <c r="D82" s="64">
        <f>'Нагрузка ежечасно'!D61</f>
        <v>0</v>
      </c>
      <c r="E82" s="64">
        <f>'Нагрузка ежечасно'!E61</f>
        <v>21.180011331953111</v>
      </c>
      <c r="F82" s="64">
        <f>'Нагрузка ежечасно'!F61</f>
        <v>392.79999999999995</v>
      </c>
      <c r="G82" s="64">
        <f>'Нагрузка ежечасно'!G61</f>
        <v>153.6</v>
      </c>
      <c r="H82" s="64">
        <f>'Нагрузка ежечасно'!P61</f>
        <v>21.54667140592786</v>
      </c>
      <c r="I82" s="64">
        <f>'Нагрузка ежечасно'!Q61</f>
        <v>399.6</v>
      </c>
      <c r="J82" s="64">
        <f>'Нагрузка ежечасно'!R61</f>
        <v>309.20000000000005</v>
      </c>
      <c r="K82" s="72"/>
      <c r="L82" s="72"/>
      <c r="M82" s="72"/>
    </row>
    <row r="84" spans="1:28">
      <c r="A84" s="44"/>
      <c r="B84" s="89" t="str">
        <f>'Нагрузка ежечасно'!K36</f>
        <v>ГПП Яч. 1018 (тп15)</v>
      </c>
      <c r="C84" s="81"/>
      <c r="D84" s="81"/>
      <c r="E84" s="86" t="str">
        <f>'Нагрузка ежечасно'!B69</f>
        <v>ГПП Яч. 1021 (тп12)</v>
      </c>
      <c r="F84" s="87"/>
      <c r="G84" s="88"/>
      <c r="H84" s="91" t="str">
        <f>'Нагрузка ежечасно'!E69</f>
        <v>ГПП Яч. 1025 (тп9)</v>
      </c>
      <c r="I84" s="87"/>
      <c r="J84" s="88"/>
      <c r="K84" s="89" t="str">
        <f>'Нагрузка ежечасно'!H69</f>
        <v>ГПП Яч. 1026 (тп8)</v>
      </c>
      <c r="L84" s="81"/>
      <c r="M84" s="81"/>
      <c r="O84" s="4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>
      <c r="A85" s="61" t="s">
        <v>0</v>
      </c>
      <c r="B85" s="28" t="s">
        <v>1</v>
      </c>
      <c r="C85" s="28" t="s">
        <v>2</v>
      </c>
      <c r="D85" s="31" t="s">
        <v>3</v>
      </c>
      <c r="E85" s="28" t="s">
        <v>1</v>
      </c>
      <c r="F85" s="28" t="s">
        <v>2</v>
      </c>
      <c r="G85" s="28" t="s">
        <v>3</v>
      </c>
      <c r="H85" s="28" t="s">
        <v>1</v>
      </c>
      <c r="I85" s="28" t="s">
        <v>2</v>
      </c>
      <c r="J85" s="28" t="s">
        <v>3</v>
      </c>
      <c r="K85" s="28" t="s">
        <v>1</v>
      </c>
      <c r="L85" s="28" t="s">
        <v>2</v>
      </c>
      <c r="M85" s="31" t="s">
        <v>3</v>
      </c>
    </row>
    <row r="86" spans="1:28">
      <c r="A86" s="42">
        <f t="shared" ref="A86:A109" si="2">A59</f>
        <v>40164.041666666664</v>
      </c>
      <c r="B86" s="64">
        <f>'Нагрузка ежечасно'!K38</f>
        <v>32.018663782404779</v>
      </c>
      <c r="C86" s="64">
        <f>'Нагрузка ежечасно'!L38</f>
        <v>595.20000000000005</v>
      </c>
      <c r="D86" s="64">
        <f>'Нагрузка ежечасно'!M38</f>
        <v>142.4</v>
      </c>
      <c r="E86" s="64">
        <f>'Нагрузка ежечасно'!B71</f>
        <v>62.635303048219214</v>
      </c>
      <c r="F86" s="64">
        <f>'Нагрузка ежечасно'!C71</f>
        <v>1166.4000000000001</v>
      </c>
      <c r="G86" s="64">
        <f>'Нагрузка ежечасно'!D71</f>
        <v>464.4</v>
      </c>
      <c r="H86" s="64">
        <f>'Нагрузка ежечасно'!E71</f>
        <v>11.083613296598461</v>
      </c>
      <c r="I86" s="64">
        <f>'Нагрузка ежечасно'!F71</f>
        <v>206.4</v>
      </c>
      <c r="J86" s="64">
        <f>'Нагрузка ежечасно'!G71</f>
        <v>117.6</v>
      </c>
      <c r="K86" s="64">
        <f>'Нагрузка ежечасно'!H71</f>
        <v>9.7948210528079418</v>
      </c>
      <c r="L86" s="64">
        <f>'Нагрузка ежечасно'!I71</f>
        <v>182.39999999999998</v>
      </c>
      <c r="M86" s="64">
        <f>'Нагрузка ежечасно'!J71</f>
        <v>139.19999999999999</v>
      </c>
    </row>
    <row r="87" spans="1:28" hidden="1">
      <c r="A87" s="42">
        <f t="shared" si="2"/>
        <v>40163.083333333336</v>
      </c>
      <c r="B87" s="64">
        <f>'Нагрузка ежечасно'!K39</f>
        <v>33.19985650474392</v>
      </c>
      <c r="C87" s="64">
        <f>'Нагрузка ежечасно'!L39</f>
        <v>620.79999999999995</v>
      </c>
      <c r="D87" s="64">
        <f>'Нагрузка ежечасно'!M39</f>
        <v>140.80000000000001</v>
      </c>
      <c r="E87" s="64">
        <f>'Нагрузка ежечасно'!B72</f>
        <v>66.258988944482169</v>
      </c>
      <c r="F87" s="64">
        <f>'Нагрузка ежечасно'!C72</f>
        <v>1244.4000000000001</v>
      </c>
      <c r="G87" s="64">
        <f>'Нагрузка ежечасно'!D72</f>
        <v>465.6</v>
      </c>
      <c r="H87" s="64">
        <f>'Нагрузка ежечасно'!E72</f>
        <v>11.820552511792865</v>
      </c>
      <c r="I87" s="64">
        <f>'Нагрузка ежечасно'!F72</f>
        <v>222</v>
      </c>
      <c r="J87" s="64">
        <f>'Нагрузка ежечасно'!G72</f>
        <v>118.8</v>
      </c>
      <c r="K87" s="64">
        <f>'Нагрузка ежечасно'!H72</f>
        <v>9.7759164016449116</v>
      </c>
      <c r="L87" s="64">
        <f>'Нагрузка ежечасно'!I72</f>
        <v>183.60000000000002</v>
      </c>
      <c r="M87" s="64">
        <f>'Нагрузка ежечасно'!J72</f>
        <v>138.80000000000001</v>
      </c>
    </row>
    <row r="88" spans="1:28" hidden="1">
      <c r="A88" s="42">
        <f t="shared" si="2"/>
        <v>40162.125</v>
      </c>
      <c r="B88" s="64">
        <f>'Нагрузка ежечасно'!K40</f>
        <v>36.266296859037553</v>
      </c>
      <c r="C88" s="64">
        <f>'Нагрузка ежечасно'!L40</f>
        <v>676.8</v>
      </c>
      <c r="D88" s="64">
        <f>'Нагрузка ежечасно'!M40</f>
        <v>144</v>
      </c>
      <c r="E88" s="64">
        <f>'Нагрузка ежечасно'!B73</f>
        <v>79.080892950831242</v>
      </c>
      <c r="F88" s="64">
        <f>'Нагрузка ежечасно'!C73</f>
        <v>1488</v>
      </c>
      <c r="G88" s="64">
        <f>'Нагрузка ежечасно'!D73</f>
        <v>472.8</v>
      </c>
      <c r="H88" s="64">
        <f>'Нагрузка ежечасно'!E73</f>
        <v>13.073857302355165</v>
      </c>
      <c r="I88" s="64">
        <f>'Нагрузка ежечасно'!F73</f>
        <v>246</v>
      </c>
      <c r="J88" s="64">
        <f>'Нагрузка ежечасно'!G73</f>
        <v>120</v>
      </c>
      <c r="K88" s="64">
        <f>'Нагрузка ежечасно'!H73</f>
        <v>9.9488865325239306</v>
      </c>
      <c r="L88" s="64">
        <f>'Нагрузка ежечасно'!I73</f>
        <v>187.2</v>
      </c>
      <c r="M88" s="64">
        <f>'Нагрузка ежечасно'!J73</f>
        <v>140.4</v>
      </c>
    </row>
    <row r="89" spans="1:28" hidden="1">
      <c r="A89" s="42">
        <f t="shared" si="2"/>
        <v>40161.166666666701</v>
      </c>
      <c r="B89" s="64">
        <f>'Нагрузка ежечасно'!K41</f>
        <v>36.906329108220248</v>
      </c>
      <c r="C89" s="64">
        <f>'Нагрузка ежечасно'!L41</f>
        <v>688</v>
      </c>
      <c r="D89" s="64">
        <f>'Нагрузка ежечасно'!M41</f>
        <v>145.6</v>
      </c>
      <c r="E89" s="64">
        <f>'Нагрузка ежечасно'!B74</f>
        <v>90.391723609166974</v>
      </c>
      <c r="F89" s="64">
        <f>'Нагрузка ежечасно'!C74</f>
        <v>1694.4</v>
      </c>
      <c r="G89" s="64">
        <f>'Нагрузка ежечасно'!D74</f>
        <v>480</v>
      </c>
      <c r="H89" s="64">
        <f>'Нагрузка ежечасно'!E74</f>
        <v>13.891645908774242</v>
      </c>
      <c r="I89" s="64">
        <f>'Нагрузка ежечасно'!F74</f>
        <v>260.39999999999998</v>
      </c>
      <c r="J89" s="64">
        <f>'Нагрузка ежечасно'!G74</f>
        <v>123.6</v>
      </c>
      <c r="K89" s="64">
        <f>'Нагрузка ежечасно'!H74</f>
        <v>9.8372484853224673</v>
      </c>
      <c r="L89" s="64">
        <f>'Нагрузка ежечасно'!I74</f>
        <v>184.4</v>
      </c>
      <c r="M89" s="64">
        <f>'Нагрузка ежечасно'!J74</f>
        <v>141.60000000000002</v>
      </c>
    </row>
    <row r="90" spans="1:28" hidden="1">
      <c r="A90" s="42">
        <f t="shared" si="2"/>
        <v>40160.208333333401</v>
      </c>
      <c r="B90" s="64">
        <f>'Нагрузка ежечасно'!K42</f>
        <v>35.201151284712608</v>
      </c>
      <c r="C90" s="64">
        <f>'Нагрузка ежечасно'!L42</f>
        <v>652.79999999999995</v>
      </c>
      <c r="D90" s="64">
        <f>'Нагрузка ежечасно'!M42</f>
        <v>147.19999999999999</v>
      </c>
      <c r="E90" s="64">
        <f>'Нагрузка ежечасно'!B75</f>
        <v>90.997511389897866</v>
      </c>
      <c r="F90" s="64">
        <f>'Нагрузка ежечасно'!C75</f>
        <v>1705.1999999999998</v>
      </c>
      <c r="G90" s="64">
        <f>'Нагрузка ежечасно'!D75</f>
        <v>477.6</v>
      </c>
      <c r="H90" s="64">
        <f>'Нагрузка ежечасно'!E75</f>
        <v>12.935606826713139</v>
      </c>
      <c r="I90" s="64">
        <f>'Нагрузка ежечасно'!F75</f>
        <v>242.4</v>
      </c>
      <c r="J90" s="64">
        <f>'Нагрузка ежечасно'!G75</f>
        <v>116.4</v>
      </c>
      <c r="K90" s="64">
        <f>'Нагрузка ежечасно'!H75</f>
        <v>10.267371095130397</v>
      </c>
      <c r="L90" s="64">
        <f>'Нагрузка ежечасно'!I75</f>
        <v>192.4</v>
      </c>
      <c r="M90" s="64">
        <f>'Нагрузка ежечасно'!J75</f>
        <v>148.4</v>
      </c>
    </row>
    <row r="91" spans="1:28">
      <c r="A91" s="42">
        <f t="shared" si="2"/>
        <v>40159.25</v>
      </c>
      <c r="B91" s="64">
        <f>'Нагрузка ежечасно'!K43</f>
        <v>34.753417031146022</v>
      </c>
      <c r="C91" s="64">
        <f>'Нагрузка ежечасно'!L43</f>
        <v>641.6</v>
      </c>
      <c r="D91" s="64">
        <f>'Нагрузка ежечасно'!M43</f>
        <v>148.80000000000001</v>
      </c>
      <c r="E91" s="64">
        <f>'Нагрузка ежечасно'!B76</f>
        <v>97.015007444844997</v>
      </c>
      <c r="F91" s="64">
        <f>'Нагрузка ежечасно'!C76</f>
        <v>1808.4</v>
      </c>
      <c r="G91" s="64">
        <f>'Нагрузка ежечасно'!D76</f>
        <v>496.79999999999995</v>
      </c>
      <c r="H91" s="64">
        <f>'Нагрузка ежечасно'!E76</f>
        <v>13.325883570725223</v>
      </c>
      <c r="I91" s="64">
        <f>'Нагрузка ежечасно'!F76</f>
        <v>248.39999999999998</v>
      </c>
      <c r="J91" s="64">
        <f>'Нагрузка ежечасно'!G76</f>
        <v>116.4</v>
      </c>
      <c r="K91" s="64">
        <f>'Нагрузка ежечасно'!H76</f>
        <v>18.475983501440286</v>
      </c>
      <c r="L91" s="64">
        <f>'Нагрузка ежечасно'!I76</f>
        <v>344.4</v>
      </c>
      <c r="M91" s="64">
        <f>'Нагрузка ежечасно'!J76</f>
        <v>256</v>
      </c>
    </row>
    <row r="92" spans="1:28" hidden="1">
      <c r="A92" s="42">
        <f t="shared" si="2"/>
        <v>40158.291666666701</v>
      </c>
      <c r="B92" s="64">
        <f>'Нагрузка ежечасно'!K44</f>
        <v>34.480549813159058</v>
      </c>
      <c r="C92" s="64">
        <f>'Нагрузка ежечасно'!L44</f>
        <v>636.79999999999995</v>
      </c>
      <c r="D92" s="64">
        <f>'Нагрузка ежечасно'!M44</f>
        <v>139.19999999999999</v>
      </c>
      <c r="E92" s="64">
        <f>'Нагрузка ежечасно'!B77</f>
        <v>94.36649974188083</v>
      </c>
      <c r="F92" s="64">
        <f>'Нагрузка ежечасно'!C77</f>
        <v>1753.2</v>
      </c>
      <c r="G92" s="64">
        <f>'Нагрузка ежечасно'!D77</f>
        <v>481.2</v>
      </c>
      <c r="H92" s="64">
        <f>'Нагрузка ежечасно'!E77</f>
        <v>13.305611873256298</v>
      </c>
      <c r="I92" s="64">
        <f>'Нагрузка ежечасно'!F77</f>
        <v>247.2</v>
      </c>
      <c r="J92" s="64">
        <f>'Нагрузка ежечасно'!G77</f>
        <v>124.8</v>
      </c>
      <c r="K92" s="64">
        <f>'Нагрузка ежечасно'!H77</f>
        <v>17.869996528807</v>
      </c>
      <c r="L92" s="64">
        <f>'Нагрузка ежечасно'!I77</f>
        <v>332</v>
      </c>
      <c r="M92" s="64">
        <f>'Нагрузка ежечасно'!J77</f>
        <v>249.6</v>
      </c>
    </row>
    <row r="93" spans="1:28" hidden="1">
      <c r="A93" s="42">
        <f t="shared" si="2"/>
        <v>40157.333333333401</v>
      </c>
      <c r="B93" s="64">
        <f>'Нагрузка ежечасно'!K45</f>
        <v>34.236511403761604</v>
      </c>
      <c r="C93" s="64">
        <f>'Нагрузка ежечасно'!L45</f>
        <v>630.40000000000009</v>
      </c>
      <c r="D93" s="64">
        <f>'Нагрузка ежечасно'!M45</f>
        <v>144</v>
      </c>
      <c r="E93" s="64">
        <f>'Нагрузка ежечасно'!B78</f>
        <v>92.294787100836743</v>
      </c>
      <c r="F93" s="64">
        <f>'Нагрузка ежечасно'!C78</f>
        <v>1718.4</v>
      </c>
      <c r="G93" s="64">
        <f>'Нагрузка ежечасно'!D78</f>
        <v>487.2</v>
      </c>
      <c r="H93" s="64">
        <f>'Нагрузка ежечасно'!E78</f>
        <v>13.148140061851045</v>
      </c>
      <c r="I93" s="64">
        <f>'Нагрузка ежечасно'!F78</f>
        <v>244.8</v>
      </c>
      <c r="J93" s="64">
        <f>'Нагрузка ежечасно'!G78</f>
        <v>114</v>
      </c>
      <c r="K93" s="64">
        <f>'Нагрузка ежечасно'!H78</f>
        <v>17.831627861660731</v>
      </c>
      <c r="L93" s="64">
        <f>'Нагрузка ежечасно'!I78</f>
        <v>332</v>
      </c>
      <c r="M93" s="64">
        <f>'Нагрузка ежечасно'!J78</f>
        <v>245.60000000000002</v>
      </c>
    </row>
    <row r="94" spans="1:28" hidden="1">
      <c r="A94" s="42">
        <f t="shared" si="2"/>
        <v>40156.375</v>
      </c>
      <c r="B94" s="64">
        <f>'Нагрузка ежечасно'!K46</f>
        <v>33.702575748743392</v>
      </c>
      <c r="C94" s="64">
        <f>'Нагрузка ежечасно'!L46</f>
        <v>619.20000000000005</v>
      </c>
      <c r="D94" s="64">
        <f>'Нагрузка ежечасно'!M46</f>
        <v>137.6</v>
      </c>
      <c r="E94" s="64">
        <f>'Нагрузка ежечасно'!B79</f>
        <v>93.724582476983969</v>
      </c>
      <c r="F94" s="64">
        <f>'Нагрузка ежечасно'!C79</f>
        <v>1734</v>
      </c>
      <c r="G94" s="64">
        <f>'Нагрузка ежечасно'!D79</f>
        <v>486</v>
      </c>
      <c r="H94" s="64">
        <f>'Нагрузка ежечасно'!E79</f>
        <v>13.750596183474464</v>
      </c>
      <c r="I94" s="64">
        <f>'Нагрузка ежечасно'!F79</f>
        <v>254.4</v>
      </c>
      <c r="J94" s="64">
        <f>'Нагрузка ежечасно'!G79</f>
        <v>128.4</v>
      </c>
      <c r="K94" s="64">
        <f>'Нагрузка ежечасно'!H79</f>
        <v>17.836858256865462</v>
      </c>
      <c r="L94" s="64">
        <f>'Нагрузка ежечасно'!I79</f>
        <v>330</v>
      </c>
      <c r="M94" s="64">
        <f>'Нагрузка ежечасно'!J79</f>
        <v>248.39999999999998</v>
      </c>
    </row>
    <row r="95" spans="1:28" hidden="1">
      <c r="A95" s="42">
        <f t="shared" si="2"/>
        <v>40155.416666666701</v>
      </c>
      <c r="B95" s="64">
        <f>'Нагрузка ежечасно'!K47</f>
        <v>33.614325363048053</v>
      </c>
      <c r="C95" s="64">
        <f>'Нагрузка ежечасно'!L47</f>
        <v>617.59999999999991</v>
      </c>
      <c r="D95" s="64">
        <f>'Нагрузка ежечасно'!M47</f>
        <v>142.4</v>
      </c>
      <c r="E95" s="64">
        <f>'Нагрузка ежечасно'!B80</f>
        <v>90.777251117420136</v>
      </c>
      <c r="F95" s="64">
        <f>'Нагрузка ежечасно'!C80</f>
        <v>1684.8000000000002</v>
      </c>
      <c r="G95" s="64">
        <f>'Нагрузка ежечасно'!D80</f>
        <v>481.20000000000005</v>
      </c>
      <c r="H95" s="64">
        <f>'Нагрузка ежечасно'!E80</f>
        <v>13.060544676437939</v>
      </c>
      <c r="I95" s="64">
        <f>'Нагрузка ежечасно'!F80</f>
        <v>242.4</v>
      </c>
      <c r="J95" s="64">
        <f>'Нагрузка ежечасно'!G80</f>
        <v>122.4</v>
      </c>
      <c r="K95" s="64">
        <f>'Нагрузка ежечасно'!H80</f>
        <v>17.931308862700273</v>
      </c>
      <c r="L95" s="64">
        <f>'Нагрузка ежечасно'!I80</f>
        <v>332.8</v>
      </c>
      <c r="M95" s="64">
        <f>'Нагрузка ежечасно'!J80</f>
        <v>260.79999999999995</v>
      </c>
    </row>
    <row r="96" spans="1:28" hidden="1">
      <c r="A96" s="42">
        <f t="shared" si="2"/>
        <v>40154.458333333401</v>
      </c>
      <c r="B96" s="64">
        <f>'Нагрузка ежечасно'!K48</f>
        <v>34.208672028926777</v>
      </c>
      <c r="C96" s="64">
        <f>'Нагрузка ежечасно'!L48</f>
        <v>628.79999999999995</v>
      </c>
      <c r="D96" s="64">
        <f>'Нагрузка ежечасно'!M48</f>
        <v>140.80000000000001</v>
      </c>
      <c r="E96" s="64">
        <f>'Нагрузка ежечасно'!B81</f>
        <v>88.87265074773471</v>
      </c>
      <c r="F96" s="64">
        <f>'Нагрузка ежечасно'!C81</f>
        <v>1653.6</v>
      </c>
      <c r="G96" s="64">
        <f>'Нагрузка ежечасно'!D81</f>
        <v>471.6</v>
      </c>
      <c r="H96" s="64">
        <f>'Нагрузка ежечасно'!E81</f>
        <v>12.57631850203793</v>
      </c>
      <c r="I96" s="64">
        <f>'Нагрузка ежечасно'!F81</f>
        <v>234</v>
      </c>
      <c r="J96" s="64">
        <f>'Нагрузка ежечасно'!G81</f>
        <v>116.4</v>
      </c>
      <c r="K96" s="64">
        <f>'Нагрузка ежечасно'!H81</f>
        <v>17.886319647342834</v>
      </c>
      <c r="L96" s="64">
        <f>'Нагрузка ежечасно'!I81</f>
        <v>332.8</v>
      </c>
      <c r="M96" s="64">
        <f>'Нагрузка ежечасно'!J81</f>
        <v>246</v>
      </c>
    </row>
    <row r="97" spans="1:13" hidden="1">
      <c r="A97" s="42">
        <f t="shared" si="2"/>
        <v>40153.500000000102</v>
      </c>
      <c r="B97" s="64">
        <f>'Нагрузка ежечасно'!K49</f>
        <v>34.06614571674033</v>
      </c>
      <c r="C97" s="64">
        <f>'Нагрузка ежечасно'!L49</f>
        <v>625.6</v>
      </c>
      <c r="D97" s="64">
        <f>'Нагрузка ежечасно'!M49</f>
        <v>137.60000000000002</v>
      </c>
      <c r="E97" s="64">
        <f>'Нагрузка ежечасно'!B82</f>
        <v>87.258406379888939</v>
      </c>
      <c r="F97" s="64">
        <f>'Нагрузка ежечасно'!C82</f>
        <v>1622.4</v>
      </c>
      <c r="G97" s="64">
        <f>'Нагрузка ежечасно'!D82</f>
        <v>470.4</v>
      </c>
      <c r="H97" s="64">
        <f>'Нагрузка ежечасно'!E82</f>
        <v>12.649887315427685</v>
      </c>
      <c r="I97" s="64">
        <f>'Нагрузка ежечасно'!F82</f>
        <v>235.2</v>
      </c>
      <c r="J97" s="64">
        <f>'Нагрузка ежечасно'!G82</f>
        <v>116.4</v>
      </c>
      <c r="K97" s="64">
        <f>'Нагрузка ежечасно'!H82</f>
        <v>17.813106627847148</v>
      </c>
      <c r="L97" s="64">
        <f>'Нагрузка ежечасно'!I82</f>
        <v>331.2</v>
      </c>
      <c r="M97" s="64">
        <f>'Нагрузка ежечасно'!J82</f>
        <v>244.8</v>
      </c>
    </row>
    <row r="98" spans="1:13" hidden="1">
      <c r="A98" s="42">
        <f t="shared" si="2"/>
        <v>40152.541666666701</v>
      </c>
      <c r="B98" s="64">
        <f>'Нагрузка ежечасно'!K50</f>
        <v>36.248409174563641</v>
      </c>
      <c r="C98" s="64">
        <f>'Нагрузка ежечасно'!L50</f>
        <v>667.2</v>
      </c>
      <c r="D98" s="64">
        <f>'Нагрузка ежечасно'!M50</f>
        <v>142.4</v>
      </c>
      <c r="E98" s="64">
        <f>'Нагрузка ежечасно'!B83</f>
        <v>89.457547826751636</v>
      </c>
      <c r="F98" s="64">
        <f>'Нагрузка ежечасно'!C83</f>
        <v>1657.2</v>
      </c>
      <c r="G98" s="64">
        <f>'Нагрузка ежечасно'!D83</f>
        <v>475.20000000000005</v>
      </c>
      <c r="H98" s="64">
        <f>'Нагрузка ежечасно'!E83</f>
        <v>13.149806088943215</v>
      </c>
      <c r="I98" s="64">
        <f>'Нагрузка ежечасно'!F83</f>
        <v>243.6</v>
      </c>
      <c r="J98" s="64">
        <f>'Нагрузка ежечасно'!G83</f>
        <v>116.4</v>
      </c>
      <c r="K98" s="64">
        <f>'Нагрузка ежечасно'!H83</f>
        <v>17.921739004635253</v>
      </c>
      <c r="L98" s="64">
        <f>'Нагрузка ежечасно'!I83</f>
        <v>332</v>
      </c>
      <c r="M98" s="64">
        <f>'Нагрузка ежечасно'!J83</f>
        <v>246.4</v>
      </c>
    </row>
    <row r="99" spans="1:13" hidden="1">
      <c r="A99" s="42">
        <f t="shared" si="2"/>
        <v>40151.583333333401</v>
      </c>
      <c r="B99" s="64">
        <f>'Нагрузка ежечасно'!K51</f>
        <v>37.289051208775874</v>
      </c>
      <c r="C99" s="64">
        <f>'Нагрузка ежечасно'!L51</f>
        <v>686.4</v>
      </c>
      <c r="D99" s="64">
        <f>'Нагрузка ежечасно'!M51</f>
        <v>139.19999999999999</v>
      </c>
      <c r="E99" s="64">
        <f>'Нагрузка ежечасно'!B84</f>
        <v>98.753677613305911</v>
      </c>
      <c r="F99" s="64">
        <f>'Нагрузка ежечасно'!C84</f>
        <v>1828.8</v>
      </c>
      <c r="G99" s="64">
        <f>'Нагрузка ежечасно'!D84</f>
        <v>505.20000000000005</v>
      </c>
      <c r="H99" s="64">
        <f>'Нагрузка ежечасно'!E84</f>
        <v>13.931785227598931</v>
      </c>
      <c r="I99" s="64">
        <f>'Нагрузка ежечасно'!F84</f>
        <v>258</v>
      </c>
      <c r="J99" s="64">
        <f>'Нагрузка ежечасно'!G84</f>
        <v>118.8</v>
      </c>
      <c r="K99" s="64">
        <f>'Нагрузка ежечасно'!H84</f>
        <v>17.949323293232112</v>
      </c>
      <c r="L99" s="64">
        <f>'Нагрузка ежечасно'!I84</f>
        <v>332.4</v>
      </c>
      <c r="M99" s="64">
        <f>'Нагрузка ежечасно'!J84</f>
        <v>244</v>
      </c>
    </row>
    <row r="100" spans="1:13">
      <c r="A100" s="42">
        <f t="shared" si="2"/>
        <v>40150.625000000102</v>
      </c>
      <c r="B100" s="64">
        <f>'Нагрузка ежечасно'!K52</f>
        <v>43.404461490341021</v>
      </c>
      <c r="C100" s="64">
        <f>'Нагрузка ежечасно'!L52</f>
        <v>800</v>
      </c>
      <c r="D100" s="64">
        <f>'Нагрузка ежечасно'!M52</f>
        <v>158.4</v>
      </c>
      <c r="E100" s="64">
        <f>'Нагрузка ежечасно'!B85</f>
        <v>113.95651276621373</v>
      </c>
      <c r="F100" s="64">
        <f>'Нагрузка ежечасно'!C85</f>
        <v>2106</v>
      </c>
      <c r="G100" s="64">
        <f>'Нагрузка ежечасно'!D85</f>
        <v>538.79999999999995</v>
      </c>
      <c r="H100" s="64">
        <f>'Нагрузка ежечасно'!E85</f>
        <v>16.103256504855274</v>
      </c>
      <c r="I100" s="64">
        <f>'Нагрузка ежечасно'!F85</f>
        <v>297.60000000000002</v>
      </c>
      <c r="J100" s="64">
        <f>'Нагрузка ежечасно'!G85</f>
        <v>126</v>
      </c>
      <c r="K100" s="64">
        <f>'Нагрузка ежечасно'!H85</f>
        <v>17.683280328584353</v>
      </c>
      <c r="L100" s="64">
        <f>'Нагрузка ежечасно'!I85</f>
        <v>326.79999999999995</v>
      </c>
      <c r="M100" s="64">
        <f>'Нагрузка ежечасно'!J85</f>
        <v>241.2</v>
      </c>
    </row>
    <row r="101" spans="1:13" hidden="1">
      <c r="A101" s="42">
        <f t="shared" si="2"/>
        <v>40149.666666666701</v>
      </c>
      <c r="B101" s="64">
        <f>'Нагрузка ежечасно'!K53</f>
        <v>44.900890909598175</v>
      </c>
      <c r="C101" s="64">
        <f>'Нагрузка ежечасно'!L53</f>
        <v>825.59999999999991</v>
      </c>
      <c r="D101" s="64">
        <f>'Нагрузка ежечасно'!M53</f>
        <v>161.6</v>
      </c>
      <c r="E101" s="64">
        <f>'Нагрузка ежечасно'!B86</f>
        <v>115.46229926040671</v>
      </c>
      <c r="F101" s="64">
        <f>'Нагрузка ежечасно'!C86</f>
        <v>2139.6000000000004</v>
      </c>
      <c r="G101" s="64">
        <f>'Нагрузка ежечасно'!D86</f>
        <v>535.20000000000005</v>
      </c>
      <c r="H101" s="64">
        <f>'Нагрузка ежечасно'!E86</f>
        <v>15.930300402725772</v>
      </c>
      <c r="I101" s="64">
        <f>'Нагрузка ежечасно'!F86</f>
        <v>295.20000000000005</v>
      </c>
      <c r="J101" s="64">
        <f>'Нагрузка ежечасно'!G86</f>
        <v>124.80000000000001</v>
      </c>
      <c r="K101" s="64">
        <f>'Нагрузка ежечасно'!H86</f>
        <v>17.70033378080641</v>
      </c>
      <c r="L101" s="64">
        <f>'Нагрузка ежечасно'!I86</f>
        <v>328</v>
      </c>
      <c r="M101" s="64">
        <f>'Нагрузка ежечасно'!J86</f>
        <v>243.6</v>
      </c>
    </row>
    <row r="102" spans="1:13" hidden="1">
      <c r="A102" s="42">
        <f t="shared" si="2"/>
        <v>40148.708333333401</v>
      </c>
      <c r="B102" s="64">
        <f>'Нагрузка ежечасно'!K54</f>
        <v>43.476491102324388</v>
      </c>
      <c r="C102" s="64">
        <f>'Нагрузка ежечасно'!L54</f>
        <v>796.8</v>
      </c>
      <c r="D102" s="64">
        <f>'Нагрузка ежечасно'!M54</f>
        <v>161.6</v>
      </c>
      <c r="E102" s="64">
        <f>'Нагрузка ежечасно'!B87</f>
        <v>114.1861019848898</v>
      </c>
      <c r="F102" s="64">
        <f>'Нагрузка ежечасно'!C87</f>
        <v>2116.8000000000002</v>
      </c>
      <c r="G102" s="64">
        <f>'Нагрузка ежечасно'!D87</f>
        <v>523.20000000000005</v>
      </c>
      <c r="H102" s="64">
        <f>'Нагрузка ежечасно'!E87</f>
        <v>16.053374882229406</v>
      </c>
      <c r="I102" s="64">
        <f>'Нагрузка ежечасно'!F87</f>
        <v>297.60000000000002</v>
      </c>
      <c r="J102" s="64">
        <f>'Нагрузка ежечасно'!G87</f>
        <v>124.8</v>
      </c>
      <c r="K102" s="64">
        <f>'Нагрузка ежечасно'!H87</f>
        <v>17.822698457958985</v>
      </c>
      <c r="L102" s="64">
        <f>'Нагрузка ежечасно'!I87</f>
        <v>330.4</v>
      </c>
      <c r="M102" s="64">
        <f>'Нагрузка ежечасно'!J87</f>
        <v>243.60000000000002</v>
      </c>
    </row>
    <row r="103" spans="1:13">
      <c r="A103" s="42">
        <f t="shared" si="2"/>
        <v>40147.750000000102</v>
      </c>
      <c r="B103" s="64">
        <f>'Нагрузка ежечасно'!K55</f>
        <v>42.305628460284581</v>
      </c>
      <c r="C103" s="64">
        <f>'Нагрузка ежечасно'!L55</f>
        <v>777.59999999999991</v>
      </c>
      <c r="D103" s="64">
        <f>'Нагрузка ежечасно'!M55</f>
        <v>158.4</v>
      </c>
      <c r="E103" s="64">
        <f>'Нагрузка ежечасно'!B88</f>
        <v>111.42974190905367</v>
      </c>
      <c r="F103" s="64">
        <f>'Нагрузка ежечасно'!C88</f>
        <v>2060.4</v>
      </c>
      <c r="G103" s="64">
        <f>'Нагрузка ежечасно'!D88</f>
        <v>526.79999999999995</v>
      </c>
      <c r="H103" s="64">
        <f>'Нагрузка ежечасно'!E88</f>
        <v>15.315910943818677</v>
      </c>
      <c r="I103" s="64">
        <f>'Нагрузка ежечасно'!F88</f>
        <v>283.20000000000005</v>
      </c>
      <c r="J103" s="64">
        <f>'Нагрузка ежечасно'!G88</f>
        <v>123.6</v>
      </c>
      <c r="K103" s="64">
        <f>'Нагрузка ежечасно'!H88</f>
        <v>17.955093338092514</v>
      </c>
      <c r="L103" s="64">
        <f>'Нагрузка ежечасно'!I88</f>
        <v>332</v>
      </c>
      <c r="M103" s="64">
        <f>'Нагрузка ежечасно'!J88</f>
        <v>247.2</v>
      </c>
    </row>
    <row r="104" spans="1:13" hidden="1">
      <c r="A104" s="42">
        <f t="shared" si="2"/>
        <v>40146.791666666802</v>
      </c>
      <c r="B104" s="64">
        <f>'Нагрузка ежечасно'!K56</f>
        <v>40.865662269378248</v>
      </c>
      <c r="C104" s="64">
        <f>'Нагрузка ежечасно'!L56</f>
        <v>753.6</v>
      </c>
      <c r="D104" s="64">
        <f>'Нагрузка ежечасно'!M56</f>
        <v>156.80000000000001</v>
      </c>
      <c r="E104" s="64">
        <f>'Нагрузка ежечасно'!B89</f>
        <v>100.87100515938792</v>
      </c>
      <c r="F104" s="64">
        <f>'Нагрузка ежечасно'!C89</f>
        <v>1869.6</v>
      </c>
      <c r="G104" s="64">
        <f>'Нагрузка ежечасно'!D89</f>
        <v>508.8</v>
      </c>
      <c r="H104" s="64">
        <f>'Нагрузка ежечасно'!E89</f>
        <v>14.6321226996288</v>
      </c>
      <c r="I104" s="64">
        <f>'Нагрузка ежечасно'!F89</f>
        <v>271.2</v>
      </c>
      <c r="J104" s="64">
        <f>'Нагрузка ежечасно'!G89</f>
        <v>122.4</v>
      </c>
      <c r="K104" s="64">
        <f>'Нагрузка ежечасно'!H89</f>
        <v>18.171456213993284</v>
      </c>
      <c r="L104" s="64">
        <f>'Нагрузка ежечасно'!I89</f>
        <v>336.79999999999995</v>
      </c>
      <c r="M104" s="64">
        <f>'Нагрузка ежечасно'!J89</f>
        <v>247.2</v>
      </c>
    </row>
    <row r="105" spans="1:13" hidden="1">
      <c r="A105" s="42">
        <f t="shared" si="2"/>
        <v>40145.833333333401</v>
      </c>
      <c r="B105" s="64">
        <f>'Нагрузка ежечасно'!K57</f>
        <v>39.338597041691919</v>
      </c>
      <c r="C105" s="64">
        <f>'Нагрузка ежечасно'!L57</f>
        <v>724.8</v>
      </c>
      <c r="D105" s="64">
        <f>'Нагрузка ежечасно'!M57</f>
        <v>148.80000000000001</v>
      </c>
      <c r="E105" s="64">
        <f>'Нагрузка ежечасно'!B90</f>
        <v>89.852432054742252</v>
      </c>
      <c r="F105" s="64">
        <f>'Нагрузка ежечасно'!C90</f>
        <v>1671.6</v>
      </c>
      <c r="G105" s="64">
        <f>'Нагрузка ежечасно'!D90</f>
        <v>493.2</v>
      </c>
      <c r="H105" s="64">
        <f>'Нагрузка ежечасно'!E90</f>
        <v>13.416587126623396</v>
      </c>
      <c r="I105" s="64">
        <f>'Нагрузка ежечасно'!F90</f>
        <v>249.6</v>
      </c>
      <c r="J105" s="64">
        <f>'Нагрузка ежечасно'!G90</f>
        <v>120</v>
      </c>
      <c r="K105" s="64">
        <f>'Нагрузка ежечасно'!H90</f>
        <v>17.845780953681761</v>
      </c>
      <c r="L105" s="64">
        <f>'Нагрузка ежечасно'!I90</f>
        <v>332</v>
      </c>
      <c r="M105" s="64">
        <f>'Нагрузка ежечасно'!J90</f>
        <v>247.2</v>
      </c>
    </row>
    <row r="106" spans="1:13" hidden="1">
      <c r="A106" s="42">
        <f t="shared" si="2"/>
        <v>40144.875000000102</v>
      </c>
      <c r="B106" s="64">
        <f>'Нагрузка ежечасно'!K58</f>
        <v>35.67784597826148</v>
      </c>
      <c r="C106" s="64">
        <f>'Нагрузка ежечасно'!L58</f>
        <v>657.6</v>
      </c>
      <c r="D106" s="64">
        <f>'Нагрузка ежечасно'!M58</f>
        <v>142.4</v>
      </c>
      <c r="E106" s="64">
        <f>'Нагрузка ежечасно'!B91</f>
        <v>77.159677971056851</v>
      </c>
      <c r="F106" s="64">
        <f>'Нагрузка ежечасно'!C91</f>
        <v>1437.6</v>
      </c>
      <c r="G106" s="64">
        <f>'Нагрузка ежечасно'!D91</f>
        <v>476.4</v>
      </c>
      <c r="H106" s="64">
        <f>'Нагрузка ежечасно'!E91</f>
        <v>12.430565816706157</v>
      </c>
      <c r="I106" s="64">
        <f>'Нагрузка ежечасно'!F91</f>
        <v>231.60000000000002</v>
      </c>
      <c r="J106" s="64">
        <f>'Нагрузка ежечасно'!G91</f>
        <v>118.8</v>
      </c>
      <c r="K106" s="64">
        <f>'Нагрузка ежечасно'!H91</f>
        <v>17.604600983936177</v>
      </c>
      <c r="L106" s="64">
        <f>'Нагрузка ежечасно'!I91</f>
        <v>328</v>
      </c>
      <c r="M106" s="64">
        <f>'Нагрузка ежечасно'!J91</f>
        <v>249.2</v>
      </c>
    </row>
    <row r="107" spans="1:13" hidden="1">
      <c r="A107" s="42">
        <f t="shared" si="2"/>
        <v>40143.916666666802</v>
      </c>
      <c r="B107" s="64">
        <f>'Нагрузка ежечасно'!K59</f>
        <v>34.445090830806613</v>
      </c>
      <c r="C107" s="64">
        <f>'Нагрузка ежечасно'!L59</f>
        <v>636.79999999999995</v>
      </c>
      <c r="D107" s="64">
        <f>'Нагрузка ежечасно'!M59</f>
        <v>142.4</v>
      </c>
      <c r="E107" s="64">
        <f>'Нагрузка ежечасно'!B92</f>
        <v>67.625464744446546</v>
      </c>
      <c r="F107" s="64">
        <f>'Нагрузка ежечасно'!C92</f>
        <v>1263.5999999999999</v>
      </c>
      <c r="G107" s="64">
        <f>'Нагрузка ежечасно'!D92</f>
        <v>472.8</v>
      </c>
      <c r="H107" s="64">
        <f>'Нагрузка ежечасно'!E92</f>
        <v>11.881017072860981</v>
      </c>
      <c r="I107" s="64">
        <f>'Нагрузка ежечасно'!F92</f>
        <v>222</v>
      </c>
      <c r="J107" s="64">
        <f>'Нагрузка ежечасно'!G92</f>
        <v>118.8</v>
      </c>
      <c r="K107" s="64">
        <f>'Нагрузка ежечасно'!H92</f>
        <v>17.63956408655396</v>
      </c>
      <c r="L107" s="64">
        <f>'Нагрузка ежечасно'!I92</f>
        <v>329.6</v>
      </c>
      <c r="M107" s="64">
        <f>'Нагрузка ежечасно'!J92</f>
        <v>250.8</v>
      </c>
    </row>
    <row r="108" spans="1:13" hidden="1">
      <c r="A108" s="42">
        <f t="shared" si="2"/>
        <v>40142.958333333401</v>
      </c>
      <c r="B108" s="64">
        <f>'Нагрузка ежечасно'!K60</f>
        <v>32.608350732652674</v>
      </c>
      <c r="C108" s="64">
        <f>'Нагрузка ежечасно'!L60</f>
        <v>603.20000000000005</v>
      </c>
      <c r="D108" s="64">
        <f>'Нагрузка ежечасно'!M60</f>
        <v>140.80000000000001</v>
      </c>
      <c r="E108" s="64">
        <f>'Нагрузка ежечасно'!B93</f>
        <v>63.085375434460673</v>
      </c>
      <c r="F108" s="64">
        <f>'Нагрузка ежечасно'!C93</f>
        <v>1179.5999999999999</v>
      </c>
      <c r="G108" s="64">
        <f>'Нагрузка ежечасно'!D93</f>
        <v>460.79999999999995</v>
      </c>
      <c r="H108" s="64">
        <f>'Нагрузка ежечасно'!E93</f>
        <v>11.551747281996869</v>
      </c>
      <c r="I108" s="64">
        <f>'Нагрузка ежечасно'!F93</f>
        <v>216</v>
      </c>
      <c r="J108" s="64">
        <f>'Нагрузка ежечасно'!G93</f>
        <v>117.6</v>
      </c>
      <c r="K108" s="64">
        <f>'Нагрузка ежечасно'!H93</f>
        <v>17.691287041132238</v>
      </c>
      <c r="L108" s="64">
        <f>'Нагрузка ежечасно'!I93</f>
        <v>330.79999999999995</v>
      </c>
      <c r="M108" s="64">
        <f>'Нагрузка ежечасно'!J93</f>
        <v>250</v>
      </c>
    </row>
    <row r="109" spans="1:13" hidden="1">
      <c r="A109" s="42">
        <f t="shared" si="2"/>
        <v>40142.000000000102</v>
      </c>
      <c r="B109" s="64">
        <f>'Нагрузка ежечасно'!K61</f>
        <v>32.007267634030974</v>
      </c>
      <c r="C109" s="64">
        <f>'Нагрузка ежечасно'!L61</f>
        <v>593.6</v>
      </c>
      <c r="D109" s="64">
        <f>'Нагрузка ежечасно'!M61</f>
        <v>140.80000000000001</v>
      </c>
      <c r="E109" s="64">
        <f>'Нагрузка ежечасно'!B94</f>
        <v>61.576035419476327</v>
      </c>
      <c r="F109" s="64">
        <f>'Нагрузка ежечасно'!C94</f>
        <v>1152</v>
      </c>
      <c r="G109" s="64">
        <f>'Нагрузка ежечасно'!D94</f>
        <v>468</v>
      </c>
      <c r="H109" s="64">
        <f>'Нагрузка ежечасно'!E94</f>
        <v>11.802073455399629</v>
      </c>
      <c r="I109" s="64">
        <f>'Нагрузка ежечасно'!F94</f>
        <v>220.8</v>
      </c>
      <c r="J109" s="64">
        <f>'Нагрузка ежечасно'!G94</f>
        <v>121.2</v>
      </c>
      <c r="K109" s="64">
        <f>'Нагрузка ежечасно'!H94</f>
        <v>17.596207343829519</v>
      </c>
      <c r="L109" s="64">
        <f>'Нагрузка ежечасно'!I94</f>
        <v>329.2</v>
      </c>
      <c r="M109" s="64">
        <f>'Нагрузка ежечасно'!J94</f>
        <v>253.2</v>
      </c>
    </row>
    <row r="111" spans="1:13">
      <c r="A111" s="44"/>
      <c r="B111" s="89" t="str">
        <f>'Нагрузка ежечасно'!K69</f>
        <v>ГПП Яч. 1029 (тп13)</v>
      </c>
      <c r="C111" s="81"/>
      <c r="D111" s="81"/>
      <c r="E111" s="89" t="str">
        <f>'Нагрузка ежечасно'!P69</f>
        <v>ГПП Яч. 1022 (тп11)</v>
      </c>
      <c r="F111" s="81"/>
      <c r="G111" s="81"/>
      <c r="H111" s="89" t="str">
        <f>'Нагрузка ежечасно'!S36</f>
        <v>ГПП яч. ЯКНО-1 (тп14)</v>
      </c>
      <c r="I111" s="81"/>
      <c r="J111" s="81"/>
      <c r="K111" s="89" t="str">
        <f>'Нагрузка ежечасно'!V36</f>
        <v>ГПП яч. ЯКНО-3 (тп7)</v>
      </c>
      <c r="L111" s="81"/>
      <c r="M111" s="81"/>
    </row>
    <row r="112" spans="1:13">
      <c r="A112" s="61" t="s">
        <v>0</v>
      </c>
      <c r="B112" s="28" t="s">
        <v>1</v>
      </c>
      <c r="C112" s="28" t="s">
        <v>2</v>
      </c>
      <c r="D112" s="28" t="s">
        <v>3</v>
      </c>
      <c r="E112" s="28" t="s">
        <v>1</v>
      </c>
      <c r="F112" s="28" t="s">
        <v>2</v>
      </c>
      <c r="G112" s="31" t="s">
        <v>3</v>
      </c>
      <c r="H112" s="28" t="s">
        <v>1</v>
      </c>
      <c r="I112" s="28" t="s">
        <v>2</v>
      </c>
      <c r="J112" s="31" t="s">
        <v>3</v>
      </c>
      <c r="K112" s="28" t="s">
        <v>1</v>
      </c>
      <c r="L112" s="28" t="s">
        <v>2</v>
      </c>
      <c r="M112" s="28" t="s">
        <v>3</v>
      </c>
    </row>
    <row r="113" spans="1:13">
      <c r="A113" s="42">
        <f t="shared" ref="A113:A136" si="3">A59</f>
        <v>40164.041666666664</v>
      </c>
      <c r="B113" s="64">
        <f>'Нагрузка ежечасно'!K71</f>
        <v>23.370099354068074</v>
      </c>
      <c r="C113" s="64">
        <f>'Нагрузка ежечасно'!L71</f>
        <v>435.20000000000005</v>
      </c>
      <c r="D113" s="64">
        <f>'Нагрузка ежечасно'!M71</f>
        <v>250</v>
      </c>
      <c r="E113" s="64">
        <f>'Нагрузка ежечасно'!P71</f>
        <v>0</v>
      </c>
      <c r="F113" s="64">
        <f>'Нагрузка ежечасно'!Q71</f>
        <v>0</v>
      </c>
      <c r="G113" s="64">
        <f>'Нагрузка ежечасно'!R71</f>
        <v>0</v>
      </c>
      <c r="H113" s="64">
        <f>'Нагрузка ежечасно'!S38</f>
        <v>15.511029167556821</v>
      </c>
      <c r="I113" s="64">
        <f>'Нагрузка ежечасно'!T38</f>
        <v>172.8</v>
      </c>
      <c r="J113" s="64">
        <f>'Нагрузка ежечасно'!U38</f>
        <v>122.4</v>
      </c>
      <c r="K113" s="64">
        <f>'Нагрузка ежечасно'!V38</f>
        <v>55.21164195250195</v>
      </c>
      <c r="L113" s="64">
        <f>'Нагрузка ежечасно'!W38</f>
        <v>619.20000000000005</v>
      </c>
      <c r="M113" s="64">
        <f>'Нагрузка ежечасно'!X38</f>
        <v>0</v>
      </c>
    </row>
    <row r="114" spans="1:13" hidden="1">
      <c r="A114" s="42">
        <f t="shared" si="3"/>
        <v>40163.083333333336</v>
      </c>
      <c r="B114" s="64">
        <f>'Нагрузка ежечасно'!K72</f>
        <v>24.280053808006969</v>
      </c>
      <c r="C114" s="64">
        <f>'Нагрузка ежечасно'!L72</f>
        <v>456</v>
      </c>
      <c r="D114" s="64">
        <f>'Нагрузка ежечасно'!M72</f>
        <v>250</v>
      </c>
      <c r="E114" s="64">
        <f>'Нагрузка ежечасно'!P72</f>
        <v>0</v>
      </c>
      <c r="F114" s="64">
        <f>'Нагрузка ежечасно'!Q72</f>
        <v>0</v>
      </c>
      <c r="G114" s="64">
        <f>'Нагрузка ежечасно'!R72</f>
        <v>0</v>
      </c>
      <c r="H114" s="64">
        <f>'Нагрузка ежечасно'!S39</f>
        <v>15.370778673151337</v>
      </c>
      <c r="I114" s="64">
        <f>'Нагрузка ежечасно'!T39</f>
        <v>172.8</v>
      </c>
      <c r="J114" s="64">
        <f>'Нагрузка ежечасно'!U39</f>
        <v>122.04</v>
      </c>
      <c r="K114" s="64">
        <f>'Нагрузка ежечасно'!V39</f>
        <v>54.771140377731832</v>
      </c>
      <c r="L114" s="64">
        <f>'Нагрузка ежечасно'!W39</f>
        <v>618.84</v>
      </c>
      <c r="M114" s="64">
        <f>'Нагрузка ежечасно'!X39</f>
        <v>0</v>
      </c>
    </row>
    <row r="115" spans="1:13" hidden="1">
      <c r="A115" s="42">
        <f t="shared" si="3"/>
        <v>40162.125</v>
      </c>
      <c r="B115" s="64">
        <f>'Нагрузка ежечасно'!K73</f>
        <v>29.67659316111839</v>
      </c>
      <c r="C115" s="64">
        <f>'Нагрузка ежечасно'!L73</f>
        <v>558.4</v>
      </c>
      <c r="D115" s="64">
        <f>'Нагрузка ежечасно'!M73</f>
        <v>249.2</v>
      </c>
      <c r="E115" s="64">
        <f>'Нагрузка ежечасно'!P73</f>
        <v>0</v>
      </c>
      <c r="F115" s="64">
        <f>'Нагрузка ежечасно'!Q73</f>
        <v>0</v>
      </c>
      <c r="G115" s="64">
        <f>'Нагрузка ежечасно'!R73</f>
        <v>0</v>
      </c>
      <c r="H115" s="64">
        <f>'Нагрузка ежечасно'!S40</f>
        <v>17.409476654821525</v>
      </c>
      <c r="I115" s="64">
        <f>'Нагрузка ежечасно'!T40</f>
        <v>195.12</v>
      </c>
      <c r="J115" s="64">
        <f>'Нагрузка ежечасно'!U40</f>
        <v>119.88</v>
      </c>
      <c r="K115" s="64">
        <f>'Нагрузка ежечасно'!V40</f>
        <v>54.781352825984953</v>
      </c>
      <c r="L115" s="64">
        <f>'Нагрузка ежечасно'!W40</f>
        <v>620.28</v>
      </c>
      <c r="M115" s="64">
        <f>'Нагрузка ежечасно'!X40</f>
        <v>0</v>
      </c>
    </row>
    <row r="116" spans="1:13" hidden="1">
      <c r="A116" s="42">
        <f t="shared" si="3"/>
        <v>40161.166666666701</v>
      </c>
      <c r="B116" s="64">
        <f>'Нагрузка ежечасно'!K74</f>
        <v>34.142294092225484</v>
      </c>
      <c r="C116" s="64">
        <f>'Нагрузка ежечасно'!L74</f>
        <v>640</v>
      </c>
      <c r="D116" s="64">
        <f>'Нагрузка ежечасно'!M74</f>
        <v>259.60000000000002</v>
      </c>
      <c r="E116" s="64">
        <f>'Нагрузка ежечасно'!P74</f>
        <v>0</v>
      </c>
      <c r="F116" s="64">
        <f>'Нагрузка ежечасно'!Q74</f>
        <v>0</v>
      </c>
      <c r="G116" s="64">
        <f>'Нагрузка ежечасно'!R74</f>
        <v>0</v>
      </c>
      <c r="H116" s="64">
        <f>'Нагрузка ежечасно'!S41</f>
        <v>19.961575128641709</v>
      </c>
      <c r="I116" s="64">
        <f>'Нагрузка ежечасно'!T41</f>
        <v>223.56</v>
      </c>
      <c r="J116" s="64">
        <f>'Нагрузка ежечасно'!U41</f>
        <v>118.44</v>
      </c>
      <c r="K116" s="64">
        <f>'Нагрузка ежечасно'!V41</f>
        <v>54.926089573765829</v>
      </c>
      <c r="L116" s="64">
        <f>'Нагрузка ежечасно'!W41</f>
        <v>620.28</v>
      </c>
      <c r="M116" s="64">
        <f>'Нагрузка ежечасно'!X41</f>
        <v>0</v>
      </c>
    </row>
    <row r="117" spans="1:13" hidden="1">
      <c r="A117" s="42">
        <f t="shared" si="3"/>
        <v>40160.208333333401</v>
      </c>
      <c r="B117" s="64">
        <f>'Нагрузка ежечасно'!K75</f>
        <v>36.330697721230628</v>
      </c>
      <c r="C117" s="64">
        <f>'Нагрузка ежечасно'!L75</f>
        <v>680.8</v>
      </c>
      <c r="D117" s="64">
        <f>'Нагрузка ежечасно'!M75</f>
        <v>269.60000000000002</v>
      </c>
      <c r="E117" s="64">
        <f>'Нагрузка ежечасно'!P75</f>
        <v>0</v>
      </c>
      <c r="F117" s="64">
        <f>'Нагрузка ежечасно'!Q75</f>
        <v>0</v>
      </c>
      <c r="G117" s="64">
        <f>'Нагрузка ежечасно'!R75</f>
        <v>0</v>
      </c>
      <c r="H117" s="64">
        <f>'Нагрузка ежечасно'!S42</f>
        <v>20.783681631492076</v>
      </c>
      <c r="I117" s="64">
        <f>'Нагрузка ежечасно'!T42</f>
        <v>231.48000000000002</v>
      </c>
      <c r="J117" s="64">
        <f>'Нагрузка ежечасно'!U42</f>
        <v>123.47999999999999</v>
      </c>
      <c r="K117" s="64">
        <f>'Нагрузка ежечасно'!V42</f>
        <v>55.157263547856573</v>
      </c>
      <c r="L117" s="64">
        <f>'Нагрузка ежечасно'!W42</f>
        <v>622.08000000000004</v>
      </c>
      <c r="M117" s="64">
        <f>'Нагрузка ежечасно'!X42</f>
        <v>0</v>
      </c>
    </row>
    <row r="118" spans="1:13">
      <c r="A118" s="42">
        <f t="shared" si="3"/>
        <v>40159.25</v>
      </c>
      <c r="B118" s="64">
        <f>'Нагрузка ежечасно'!K76</f>
        <v>42.123525683306951</v>
      </c>
      <c r="C118" s="64">
        <f>'Нагрузка ежечасно'!L76</f>
        <v>785.2</v>
      </c>
      <c r="D118" s="64">
        <f>'Нагрузка ежечасно'!M76</f>
        <v>288.8</v>
      </c>
      <c r="E118" s="64">
        <f>'Нагрузка ежечасно'!P76</f>
        <v>0</v>
      </c>
      <c r="F118" s="64">
        <f>'Нагрузка ежечасно'!Q76</f>
        <v>0</v>
      </c>
      <c r="G118" s="64">
        <f>'Нагрузка ежечасно'!R76</f>
        <v>0</v>
      </c>
      <c r="H118" s="64">
        <f>'Нагрузка ежечасно'!S43</f>
        <v>22.402902492629543</v>
      </c>
      <c r="I118" s="64">
        <f>'Нагрузка ежечасно'!T43</f>
        <v>248.4</v>
      </c>
      <c r="J118" s="64">
        <f>'Нагрузка ежечасно'!U43</f>
        <v>126.36</v>
      </c>
      <c r="K118" s="64">
        <f>'Нагрузка ежечасно'!V43</f>
        <v>55.478156144107807</v>
      </c>
      <c r="L118" s="64">
        <f>'Нагрузка ежечасно'!W43</f>
        <v>622.79999999999995</v>
      </c>
      <c r="M118" s="64">
        <f>'Нагрузка ежечасно'!X43</f>
        <v>0</v>
      </c>
    </row>
    <row r="119" spans="1:13" hidden="1">
      <c r="A119" s="42">
        <f t="shared" si="3"/>
        <v>40158.291666666701</v>
      </c>
      <c r="B119" s="64">
        <f>'Нагрузка ежечасно'!K77</f>
        <v>42.048317133445877</v>
      </c>
      <c r="C119" s="64">
        <f>'Нагрузка ежечасно'!L77</f>
        <v>781.2</v>
      </c>
      <c r="D119" s="64">
        <f>'Нагрузка ежечасно'!M77</f>
        <v>280.39999999999998</v>
      </c>
      <c r="E119" s="64">
        <f>'Нагрузка ежечасно'!P77</f>
        <v>0</v>
      </c>
      <c r="F119" s="64">
        <f>'Нагрузка ежечасно'!Q77</f>
        <v>0</v>
      </c>
      <c r="G119" s="64">
        <f>'Нагрузка ежечасно'!R77</f>
        <v>0</v>
      </c>
      <c r="H119" s="64">
        <f>'Нагрузка ежечасно'!S44</f>
        <v>21.018443035045877</v>
      </c>
      <c r="I119" s="64">
        <f>'Нагрузка ежечасно'!T44</f>
        <v>233.28</v>
      </c>
      <c r="J119" s="64">
        <f>'Нагрузка ежечасно'!U44</f>
        <v>115.2</v>
      </c>
      <c r="K119" s="64">
        <f>'Нагрузка ежечасно'!V44</f>
        <v>55.637941485397072</v>
      </c>
      <c r="L119" s="64">
        <f>'Нагрузка ежечасно'!W44</f>
        <v>623.52</v>
      </c>
      <c r="M119" s="64">
        <f>'Нагрузка ежечасно'!X44</f>
        <v>0</v>
      </c>
    </row>
    <row r="120" spans="1:13" hidden="1">
      <c r="A120" s="42">
        <f t="shared" si="3"/>
        <v>40157.333333333401</v>
      </c>
      <c r="B120" s="64">
        <f>'Нагрузка ежечасно'!K78</f>
        <v>41.034227970809631</v>
      </c>
      <c r="C120" s="64">
        <f>'Нагрузка ежечасно'!L78</f>
        <v>764</v>
      </c>
      <c r="D120" s="64">
        <f>'Нагрузка ежечасно'!M78</f>
        <v>275.20000000000005</v>
      </c>
      <c r="E120" s="64">
        <f>'Нагрузка ежечасно'!P78</f>
        <v>0</v>
      </c>
      <c r="F120" s="64">
        <f>'Нагрузка ежечасно'!Q78</f>
        <v>0</v>
      </c>
      <c r="G120" s="64">
        <f>'Нагрузка ежечасно'!R78</f>
        <v>0</v>
      </c>
      <c r="H120" s="64">
        <f>'Нагрузка ежечасно'!S45</f>
        <v>20.955753748200138</v>
      </c>
      <c r="I120" s="64">
        <f>'Нагрузка ежечасно'!T45</f>
        <v>231.84</v>
      </c>
      <c r="J120" s="64">
        <f>'Нагрузка ежечасно'!U45</f>
        <v>110.52000000000001</v>
      </c>
      <c r="K120" s="64">
        <f>'Нагрузка ежечасно'!V45</f>
        <v>55.915886882729552</v>
      </c>
      <c r="L120" s="64">
        <f>'Нагрузка ежечасно'!W45</f>
        <v>625.31999999999994</v>
      </c>
      <c r="M120" s="64">
        <f>'Нагрузка ежечасно'!X45</f>
        <v>0</v>
      </c>
    </row>
    <row r="121" spans="1:13" hidden="1">
      <c r="A121" s="42">
        <f t="shared" si="3"/>
        <v>40156.375</v>
      </c>
      <c r="B121" s="64">
        <f>'Нагрузка ежечасно'!K79</f>
        <v>41.489613327181601</v>
      </c>
      <c r="C121" s="64">
        <f>'Нагрузка ежечасно'!L79</f>
        <v>767.6</v>
      </c>
      <c r="D121" s="64">
        <f>'Нагрузка ежечасно'!M79</f>
        <v>279.60000000000002</v>
      </c>
      <c r="E121" s="64">
        <f>'Нагрузка ежечасно'!P79</f>
        <v>0</v>
      </c>
      <c r="F121" s="64">
        <f>'Нагрузка ежечасно'!Q79</f>
        <v>0</v>
      </c>
      <c r="G121" s="64">
        <f>'Нагрузка ежечасно'!R79</f>
        <v>0</v>
      </c>
      <c r="H121" s="64">
        <f>'Нагрузка ежечасно'!S46</f>
        <v>20.123112505403732</v>
      </c>
      <c r="I121" s="64">
        <f>'Нагрузка ежечасно'!T46</f>
        <v>221.76</v>
      </c>
      <c r="J121" s="64">
        <f>'Нагрузка ежечасно'!U46</f>
        <v>107.64</v>
      </c>
      <c r="K121" s="64">
        <f>'Нагрузка ежечасно'!V46</f>
        <v>55.933809866263864</v>
      </c>
      <c r="L121" s="64">
        <f>'Нагрузка ежечасно'!W46</f>
        <v>624.24</v>
      </c>
      <c r="M121" s="64">
        <f>'Нагрузка ежечасно'!X46</f>
        <v>0</v>
      </c>
    </row>
    <row r="122" spans="1:13" hidden="1">
      <c r="A122" s="42">
        <f t="shared" si="3"/>
        <v>40155.416666666701</v>
      </c>
      <c r="B122" s="64">
        <f>'Нагрузка ежечасно'!K80</f>
        <v>40.302340833232584</v>
      </c>
      <c r="C122" s="64">
        <f>'Нагрузка ежечасно'!L80</f>
        <v>748</v>
      </c>
      <c r="D122" s="64">
        <f>'Нагрузка ежечасно'!M80</f>
        <v>280.39999999999998</v>
      </c>
      <c r="E122" s="64">
        <f>'Нагрузка ежечасно'!P80</f>
        <v>0</v>
      </c>
      <c r="F122" s="64">
        <f>'Нагрузка ежечасно'!Q80</f>
        <v>0</v>
      </c>
      <c r="G122" s="64">
        <f>'Нагрузка ежечасно'!R80</f>
        <v>0</v>
      </c>
      <c r="H122" s="64">
        <f>'Нагрузка ежечасно'!S47</f>
        <v>19.263581771306086</v>
      </c>
      <c r="I122" s="64">
        <f>'Нагрузка ежечасно'!T47</f>
        <v>212.76</v>
      </c>
      <c r="J122" s="64">
        <f>'Нагрузка ежечасно'!U47</f>
        <v>107.64</v>
      </c>
      <c r="K122" s="64">
        <f>'Нагрузка ежечасно'!V47</f>
        <v>55.812466393517234</v>
      </c>
      <c r="L122" s="64">
        <f>'Нагрузка ежечасно'!W47</f>
        <v>624.24</v>
      </c>
      <c r="M122" s="64">
        <f>'Нагрузка ежечасно'!X47</f>
        <v>0</v>
      </c>
    </row>
    <row r="123" spans="1:13" hidden="1">
      <c r="A123" s="42">
        <f t="shared" si="3"/>
        <v>40154.458333333401</v>
      </c>
      <c r="B123" s="64">
        <f>'Нагрузка ежечасно'!K81</f>
        <v>39.190818169598543</v>
      </c>
      <c r="C123" s="64">
        <f>'Нагрузка ежечасно'!L81</f>
        <v>729.2</v>
      </c>
      <c r="D123" s="64">
        <f>'Нагрузка ежечасно'!M81</f>
        <v>274.8</v>
      </c>
      <c r="E123" s="64">
        <f>'Нагрузка ежечасно'!P81</f>
        <v>0</v>
      </c>
      <c r="F123" s="64">
        <f>'Нагрузка ежечасно'!Q81</f>
        <v>0</v>
      </c>
      <c r="G123" s="64">
        <f>'Нагрузка ежечасно'!R81</f>
        <v>0</v>
      </c>
      <c r="H123" s="64">
        <f>'Нагрузка ежечасно'!S48</f>
        <v>19.01157876042047</v>
      </c>
      <c r="I123" s="64">
        <f>'Нагрузка ежечасно'!T48</f>
        <v>210.24</v>
      </c>
      <c r="J123" s="64">
        <f>'Нагрузка ежечасно'!U48</f>
        <v>108.36</v>
      </c>
      <c r="K123" s="64">
        <f>'Нагрузка ежечасно'!V48</f>
        <v>55.758887777208564</v>
      </c>
      <c r="L123" s="64">
        <f>'Нагрузка ежечасно'!W48</f>
        <v>624.96</v>
      </c>
      <c r="M123" s="64">
        <f>'Нагрузка ежечасно'!X48</f>
        <v>0.72</v>
      </c>
    </row>
    <row r="124" spans="1:13" hidden="1">
      <c r="A124" s="42">
        <f t="shared" si="3"/>
        <v>40153.500000000102</v>
      </c>
      <c r="B124" s="64">
        <f>'Нагрузка ежечасно'!K82</f>
        <v>39.240466774387926</v>
      </c>
      <c r="C124" s="64">
        <f>'Нагрузка ежечасно'!L82</f>
        <v>729.6</v>
      </c>
      <c r="D124" s="64">
        <f>'Нагрузка ежечасно'!M82</f>
        <v>276.39999999999998</v>
      </c>
      <c r="E124" s="64">
        <f>'Нагрузка ежечасно'!P82</f>
        <v>0</v>
      </c>
      <c r="F124" s="64">
        <f>'Нагрузка ежечасно'!Q82</f>
        <v>0</v>
      </c>
      <c r="G124" s="64">
        <f>'Нагрузка ежечасно'!R82</f>
        <v>0</v>
      </c>
      <c r="H124" s="64">
        <f>'Нагрузка ежечасно'!S49</f>
        <v>17.699841803611722</v>
      </c>
      <c r="I124" s="64">
        <f>'Нагрузка ежечасно'!T49</f>
        <v>196.56</v>
      </c>
      <c r="J124" s="64">
        <f>'Нагрузка ежечасно'!U49</f>
        <v>106.56</v>
      </c>
      <c r="K124" s="64">
        <f>'Нагрузка ежечасно'!V49</f>
        <v>55.745344675903041</v>
      </c>
      <c r="L124" s="64">
        <f>'Нагрузка ежечасно'!W49</f>
        <v>624.96</v>
      </c>
      <c r="M124" s="64">
        <f>'Нагрузка ежечасно'!X49</f>
        <v>0</v>
      </c>
    </row>
    <row r="125" spans="1:13" hidden="1">
      <c r="A125" s="42">
        <f t="shared" si="3"/>
        <v>40152.541666666701</v>
      </c>
      <c r="B125" s="64">
        <f>'Нагрузка ежечасно'!K83</f>
        <v>40.269931618849093</v>
      </c>
      <c r="C125" s="64">
        <f>'Нагрузка ежечасно'!L83</f>
        <v>746</v>
      </c>
      <c r="D125" s="64">
        <f>'Нагрузка ежечасно'!M83</f>
        <v>274.8</v>
      </c>
      <c r="E125" s="64">
        <f>'Нагрузка ежечасно'!P83</f>
        <v>0</v>
      </c>
      <c r="F125" s="64">
        <f>'Нагрузка ежечасно'!Q83</f>
        <v>0</v>
      </c>
      <c r="G125" s="64">
        <f>'Нагрузка ежечасно'!R83</f>
        <v>0</v>
      </c>
      <c r="H125" s="64">
        <f>'Нагрузка ежечасно'!S50</f>
        <v>17.696185127541927</v>
      </c>
      <c r="I125" s="64">
        <f>'Нагрузка ежечасно'!T50</f>
        <v>195.84</v>
      </c>
      <c r="J125" s="64">
        <f>'Нагрузка ежечасно'!U50</f>
        <v>105.84</v>
      </c>
      <c r="K125" s="64">
        <f>'Нагрузка ежечасно'!V50</f>
        <v>55.879903581251156</v>
      </c>
      <c r="L125" s="64">
        <f>'Нагрузка ежечасно'!W50</f>
        <v>623.16</v>
      </c>
      <c r="M125" s="64">
        <f>'Нагрузка ежечасно'!X50</f>
        <v>0</v>
      </c>
    </row>
    <row r="126" spans="1:13" hidden="1">
      <c r="A126" s="42">
        <f t="shared" si="3"/>
        <v>40151.583333333401</v>
      </c>
      <c r="B126" s="64">
        <f>'Нагрузка ежечасно'!K84</f>
        <v>42.94013803483206</v>
      </c>
      <c r="C126" s="64">
        <f>'Нагрузка ежечасно'!L84</f>
        <v>795.2</v>
      </c>
      <c r="D126" s="64">
        <f>'Нагрузка ежечасно'!M84</f>
        <v>283.20000000000005</v>
      </c>
      <c r="E126" s="64">
        <f>'Нагрузка ежечасно'!P84</f>
        <v>0</v>
      </c>
      <c r="F126" s="64">
        <f>'Нагрузка ежечасно'!Q84</f>
        <v>0</v>
      </c>
      <c r="G126" s="64">
        <f>'Нагрузка ежечасно'!R84</f>
        <v>0</v>
      </c>
      <c r="H126" s="64">
        <f>'Нагрузка ежечасно'!S51</f>
        <v>17.633246401440648</v>
      </c>
      <c r="I126" s="64">
        <f>'Нагрузка ежечасно'!T51</f>
        <v>194.76</v>
      </c>
      <c r="J126" s="64">
        <f>'Нагрузка ежечасно'!U51</f>
        <v>108</v>
      </c>
      <c r="K126" s="64">
        <f>'Нагрузка ежечасно'!V51</f>
        <v>55.839815465879738</v>
      </c>
      <c r="L126" s="64">
        <f>'Нагрузка ежечасно'!W51</f>
        <v>623.16</v>
      </c>
      <c r="M126" s="64">
        <f>'Нагрузка ежечасно'!X51</f>
        <v>0</v>
      </c>
    </row>
    <row r="127" spans="1:13">
      <c r="A127" s="42">
        <f t="shared" si="3"/>
        <v>40150.625000000102</v>
      </c>
      <c r="B127" s="64">
        <f>'Нагрузка ежечасно'!K85</f>
        <v>48.331413676534716</v>
      </c>
      <c r="C127" s="64">
        <f>'Нагрузка ежечасно'!L85</f>
        <v>893.2</v>
      </c>
      <c r="D127" s="64">
        <f>'Нагрузка ежечасно'!M85</f>
        <v>280</v>
      </c>
      <c r="E127" s="64">
        <f>'Нагрузка ежечасно'!P85</f>
        <v>0</v>
      </c>
      <c r="F127" s="64">
        <f>'Нагрузка ежечасно'!Q85</f>
        <v>0</v>
      </c>
      <c r="G127" s="64">
        <f>'Нагрузка ежечасно'!R85</f>
        <v>0</v>
      </c>
      <c r="H127" s="64">
        <f>'Нагрузка ежечасно'!S52</f>
        <v>20.112019986590184</v>
      </c>
      <c r="I127" s="64">
        <f>'Нагрузка ежечасно'!T52</f>
        <v>223.2</v>
      </c>
      <c r="J127" s="64">
        <f>'Нагрузка ежечасно'!U52</f>
        <v>119.16</v>
      </c>
      <c r="K127" s="64">
        <f>'Нагрузка ежечасно'!V52</f>
        <v>55.834829314683958</v>
      </c>
      <c r="L127" s="64">
        <f>'Нагрузка ежечасно'!W52</f>
        <v>622.79999999999995</v>
      </c>
      <c r="M127" s="64">
        <f>'Нагрузка ежечасно'!X52</f>
        <v>0</v>
      </c>
    </row>
    <row r="128" spans="1:13" hidden="1">
      <c r="A128" s="42">
        <f t="shared" si="3"/>
        <v>40149.666666666701</v>
      </c>
      <c r="B128" s="64">
        <f>'Нагрузка ежечасно'!K86</f>
        <v>49.409834175933987</v>
      </c>
      <c r="C128" s="64">
        <f>'Нагрузка ежечасно'!L86</f>
        <v>915.59999999999991</v>
      </c>
      <c r="D128" s="64">
        <f>'Нагрузка ежечасно'!M86</f>
        <v>287.20000000000005</v>
      </c>
      <c r="E128" s="64">
        <f>'Нагрузка ежечасно'!P86</f>
        <v>0</v>
      </c>
      <c r="F128" s="64">
        <f>'Нагрузка ежечасно'!Q86</f>
        <v>0</v>
      </c>
      <c r="G128" s="64">
        <f>'Нагрузка ежечасно'!R86</f>
        <v>0</v>
      </c>
      <c r="H128" s="64">
        <f>'Нагрузка ежечасно'!S53</f>
        <v>21.215243605847974</v>
      </c>
      <c r="I128" s="64">
        <f>'Нагрузка ежечасно'!T53</f>
        <v>234</v>
      </c>
      <c r="J128" s="64">
        <f>'Нагрузка ежечасно'!U53</f>
        <v>118.08</v>
      </c>
      <c r="K128" s="64">
        <f>'Нагрузка ежечасно'!V53</f>
        <v>55.583924341417777</v>
      </c>
      <c r="L128" s="64">
        <f>'Нагрузка ежечасно'!W53</f>
        <v>621</v>
      </c>
      <c r="M128" s="64">
        <f>'Нагрузка ежечасно'!X53</f>
        <v>0</v>
      </c>
    </row>
    <row r="129" spans="1:16" hidden="1">
      <c r="A129" s="42">
        <f t="shared" si="3"/>
        <v>40148.708333333401</v>
      </c>
      <c r="B129" s="64">
        <f>'Нагрузка ежечасно'!K87</f>
        <v>48.052239062802258</v>
      </c>
      <c r="C129" s="64">
        <f>'Нагрузка ежечасно'!L87</f>
        <v>890.8</v>
      </c>
      <c r="D129" s="64">
        <f>'Нагрузка ежечасно'!M87</f>
        <v>277.60000000000002</v>
      </c>
      <c r="E129" s="64">
        <f>'Нагрузка ежечасно'!P87</f>
        <v>0</v>
      </c>
      <c r="F129" s="64">
        <f>'Нагрузка ежечасно'!Q87</f>
        <v>0</v>
      </c>
      <c r="G129" s="64">
        <f>'Нагрузка ежечасно'!R87</f>
        <v>0</v>
      </c>
      <c r="H129" s="64">
        <f>'Нагрузка ежечасно'!S54</f>
        <v>21.233682391478872</v>
      </c>
      <c r="I129" s="64">
        <f>'Нагрузка ежечасно'!T54</f>
        <v>234</v>
      </c>
      <c r="J129" s="64">
        <f>'Нагрузка ежечасно'!U54</f>
        <v>120.6</v>
      </c>
      <c r="K129" s="64">
        <f>'Нагрузка ежечасно'!V54</f>
        <v>55.431906039338401</v>
      </c>
      <c r="L129" s="64">
        <f>'Нагрузка ежечасно'!W54</f>
        <v>619.20000000000005</v>
      </c>
      <c r="M129" s="64">
        <f>'Нагрузка ежечасно'!X54</f>
        <v>0</v>
      </c>
    </row>
    <row r="130" spans="1:16">
      <c r="A130" s="42">
        <f t="shared" si="3"/>
        <v>40147.750000000102</v>
      </c>
      <c r="B130" s="64">
        <f>'Нагрузка ежечасно'!K88</f>
        <v>46.531814181008436</v>
      </c>
      <c r="C130" s="64">
        <f>'Нагрузка ежечасно'!L88</f>
        <v>860.40000000000009</v>
      </c>
      <c r="D130" s="64">
        <f>'Нагрузка ежечасно'!M88</f>
        <v>282.39999999999998</v>
      </c>
      <c r="E130" s="64">
        <f>'Нагрузка ежечасно'!P88</f>
        <v>0</v>
      </c>
      <c r="F130" s="64">
        <f>'Нагрузка ежечасно'!Q88</f>
        <v>0</v>
      </c>
      <c r="G130" s="64">
        <f>'Нагрузка ежечасно'!R88</f>
        <v>0</v>
      </c>
      <c r="H130" s="64">
        <f>'Нагрузка ежечасно'!S55</f>
        <v>21.203625099714312</v>
      </c>
      <c r="I130" s="64">
        <f>'Нагрузка ежечасно'!T55</f>
        <v>234.36</v>
      </c>
      <c r="J130" s="64">
        <f>'Нагрузка ежечасно'!U55</f>
        <v>121.68</v>
      </c>
      <c r="K130" s="64">
        <f>'Нагрузка ежечасно'!V55</f>
        <v>55.375008273962614</v>
      </c>
      <c r="L130" s="64">
        <f>'Нагрузка ежечасно'!W55</f>
        <v>617.4</v>
      </c>
      <c r="M130" s="64">
        <f>'Нагрузка ежечасно'!X55</f>
        <v>0</v>
      </c>
    </row>
    <row r="131" spans="1:16" hidden="1">
      <c r="A131" s="42">
        <f t="shared" si="3"/>
        <v>40146.791666666802</v>
      </c>
      <c r="B131" s="64">
        <f>'Нагрузка ежечасно'!K89</f>
        <v>40.637591509441052</v>
      </c>
      <c r="C131" s="64">
        <f>'Нагрузка ежечасно'!L89</f>
        <v>753.2</v>
      </c>
      <c r="D131" s="64">
        <f>'Нагрузка ежечасно'!M89</f>
        <v>273.60000000000002</v>
      </c>
      <c r="E131" s="64">
        <f>'Нагрузка ежечасно'!P89</f>
        <v>0</v>
      </c>
      <c r="F131" s="64">
        <f>'Нагрузка ежечасно'!Q89</f>
        <v>0</v>
      </c>
      <c r="G131" s="64">
        <f>'Нагрузка ежечасно'!R89</f>
        <v>0</v>
      </c>
      <c r="H131" s="64">
        <f>'Нагрузка ежечасно'!S56</f>
        <v>20.203970085544238</v>
      </c>
      <c r="I131" s="64">
        <f>'Нагрузка ежечасно'!T56</f>
        <v>223.56</v>
      </c>
      <c r="J131" s="64">
        <f>'Нагрузка ежечасно'!U56</f>
        <v>121.32</v>
      </c>
      <c r="K131" s="64">
        <f>'Нагрузка ежечасно'!V56</f>
        <v>55.211439304306559</v>
      </c>
      <c r="L131" s="64">
        <f>'Нагрузка ежечасно'!W56</f>
        <v>618.12</v>
      </c>
      <c r="M131" s="64">
        <f>'Нагрузка ежечасно'!X56</f>
        <v>0</v>
      </c>
    </row>
    <row r="132" spans="1:16" hidden="1">
      <c r="A132" s="42">
        <f t="shared" si="3"/>
        <v>40145.833333333401</v>
      </c>
      <c r="B132" s="64">
        <f>'Нагрузка ежечасно'!K90</f>
        <v>34.186496043799998</v>
      </c>
      <c r="C132" s="64">
        <f>'Нагрузка ежечасно'!L90</f>
        <v>636</v>
      </c>
      <c r="D132" s="64">
        <f>'Нагрузка ежечасно'!M90</f>
        <v>258.8</v>
      </c>
      <c r="E132" s="64">
        <f>'Нагрузка ежечасно'!P90</f>
        <v>0</v>
      </c>
      <c r="F132" s="64">
        <f>'Нагрузка ежечасно'!Q90</f>
        <v>0</v>
      </c>
      <c r="G132" s="64">
        <f>'Нагрузка ежечасно'!R90</f>
        <v>0</v>
      </c>
      <c r="H132" s="64">
        <f>'Нагрузка ежечасно'!S57</f>
        <v>18.853215258752261</v>
      </c>
      <c r="I132" s="64">
        <f>'Нагрузка ежечасно'!T57</f>
        <v>208.8</v>
      </c>
      <c r="J132" s="64">
        <f>'Нагрузка ежечасно'!U57</f>
        <v>119.16</v>
      </c>
      <c r="K132" s="64">
        <f>'Нагрузка ежечасно'!V57</f>
        <v>55.286488921784752</v>
      </c>
      <c r="L132" s="64">
        <f>'Нагрузка ежечасно'!W57</f>
        <v>618.48</v>
      </c>
      <c r="M132" s="64">
        <f>'Нагрузка ежечасно'!X57</f>
        <v>0</v>
      </c>
    </row>
    <row r="133" spans="1:16" hidden="1">
      <c r="A133" s="42">
        <f t="shared" si="3"/>
        <v>40144.875000000102</v>
      </c>
      <c r="B133" s="64">
        <f>'Нагрузка ежечасно'!K91</f>
        <v>28.639680137281541</v>
      </c>
      <c r="C133" s="64">
        <f>'Нагрузка ежечасно'!L91</f>
        <v>533.6</v>
      </c>
      <c r="D133" s="64">
        <f>'Нагрузка ежечасно'!M91</f>
        <v>254</v>
      </c>
      <c r="E133" s="64">
        <f>'Нагрузка ежечасно'!P91</f>
        <v>0</v>
      </c>
      <c r="F133" s="64">
        <f>'Нагрузка ежечасно'!Q91</f>
        <v>0</v>
      </c>
      <c r="G133" s="64">
        <f>'Нагрузка ежечасно'!R91</f>
        <v>0</v>
      </c>
      <c r="H133" s="64">
        <f>'Нагрузка ежечасно'!S58</f>
        <v>17.446320900787924</v>
      </c>
      <c r="I133" s="64">
        <f>'Нагрузка ежечасно'!T58</f>
        <v>193.68</v>
      </c>
      <c r="J133" s="64">
        <f>'Нагрузка ежечасно'!U58</f>
        <v>118.8</v>
      </c>
      <c r="K133" s="64">
        <f>'Нагрузка ежечасно'!V58</f>
        <v>55.27626796634933</v>
      </c>
      <c r="L133" s="64">
        <f>'Нагрузка ежечасно'!W58</f>
        <v>619.20000000000005</v>
      </c>
      <c r="M133" s="64">
        <f>'Нагрузка ежечасно'!X58</f>
        <v>0</v>
      </c>
    </row>
    <row r="134" spans="1:16" hidden="1">
      <c r="A134" s="42">
        <f t="shared" si="3"/>
        <v>40143.916666666802</v>
      </c>
      <c r="B134" s="64">
        <f>'Нагрузка ежечасно'!K92</f>
        <v>25.453205945282356</v>
      </c>
      <c r="C134" s="64">
        <f>'Нагрузка ежечасно'!L92</f>
        <v>475.6</v>
      </c>
      <c r="D134" s="64">
        <f>'Нагрузка ежечасно'!M92</f>
        <v>255.6</v>
      </c>
      <c r="E134" s="64">
        <f>'Нагрузка ежечасно'!P92</f>
        <v>0</v>
      </c>
      <c r="F134" s="64">
        <f>'Нагрузка ежечасно'!Q92</f>
        <v>0</v>
      </c>
      <c r="G134" s="64">
        <f>'Нагрузка ежечасно'!R92</f>
        <v>0</v>
      </c>
      <c r="H134" s="64">
        <f>'Нагрузка ежечасно'!S59</f>
        <v>17.094092420872599</v>
      </c>
      <c r="I134" s="64">
        <f>'Нагрузка ежечасно'!T59</f>
        <v>190.07999999999998</v>
      </c>
      <c r="J134" s="64">
        <f>'Нагрузка ежечасно'!U59</f>
        <v>118.44</v>
      </c>
      <c r="K134" s="64">
        <f>'Нагрузка ежечасно'!V59</f>
        <v>55.167516589255037</v>
      </c>
      <c r="L134" s="64">
        <f>'Нагрузка ежечасно'!W59</f>
        <v>620.28</v>
      </c>
      <c r="M134" s="64">
        <f>'Нагрузка ежечасно'!X59</f>
        <v>0</v>
      </c>
    </row>
    <row r="135" spans="1:16" hidden="1">
      <c r="A135" s="42">
        <f t="shared" si="3"/>
        <v>40142.958333333401</v>
      </c>
      <c r="B135" s="64">
        <f>'Нагрузка ежечасно'!K93</f>
        <v>23.65968980349729</v>
      </c>
      <c r="C135" s="64">
        <f>'Нагрузка ежечасно'!L93</f>
        <v>442.4</v>
      </c>
      <c r="D135" s="64">
        <f>'Нагрузка ежечасно'!M93</f>
        <v>251.2</v>
      </c>
      <c r="E135" s="64">
        <f>'Нагрузка ежечасно'!P93</f>
        <v>0</v>
      </c>
      <c r="F135" s="64">
        <f>'Нагрузка ежечасно'!Q93</f>
        <v>0</v>
      </c>
      <c r="G135" s="64">
        <f>'Нагрузка ежечасно'!R93</f>
        <v>0</v>
      </c>
      <c r="H135" s="64">
        <f>'Нагрузка ежечасно'!S60</f>
        <v>16.22933135802683</v>
      </c>
      <c r="I135" s="64">
        <f>'Нагрузка ежечасно'!T60</f>
        <v>180.36</v>
      </c>
      <c r="J135" s="64">
        <f>'Нагрузка ежечасно'!U60</f>
        <v>119.52</v>
      </c>
      <c r="K135" s="64">
        <f>'Нагрузка ежечасно'!V60</f>
        <v>55.12895258902963</v>
      </c>
      <c r="L135" s="64">
        <f>'Нагрузка ежечасно'!W60</f>
        <v>619.91999999999996</v>
      </c>
      <c r="M135" s="64">
        <f>'Нагрузка ежечасно'!X60</f>
        <v>0</v>
      </c>
    </row>
    <row r="136" spans="1:16" hidden="1">
      <c r="A136" s="42">
        <f t="shared" si="3"/>
        <v>40142.000000000102</v>
      </c>
      <c r="B136" s="64">
        <f>'Нагрузка ежечасно'!K94</f>
        <v>22.877207603763772</v>
      </c>
      <c r="C136" s="64">
        <f>'Нагрузка ежечасно'!L94</f>
        <v>428</v>
      </c>
      <c r="D136" s="64">
        <f>'Нагрузка ежечасно'!M94</f>
        <v>255.6</v>
      </c>
      <c r="E136" s="64">
        <f>'Нагрузка ежечасно'!P94</f>
        <v>0</v>
      </c>
      <c r="F136" s="64">
        <f>'Нагрузка ежечасно'!Q94</f>
        <v>0</v>
      </c>
      <c r="G136" s="64">
        <f>'Нагрузка ежечасно'!R94</f>
        <v>0</v>
      </c>
      <c r="H136" s="64">
        <f>'Нагрузка ежечасно'!S61</f>
        <v>15.747348282079757</v>
      </c>
      <c r="I136" s="64">
        <f>'Нагрузка ежечасно'!T61</f>
        <v>175.68</v>
      </c>
      <c r="J136" s="64">
        <f>'Нагрузка ежечасно'!U61</f>
        <v>120.6</v>
      </c>
      <c r="K136" s="64">
        <f>'Нагрузка ежечасно'!V61</f>
        <v>54.948572035670878</v>
      </c>
      <c r="L136" s="64">
        <f>'Нагрузка ежечасно'!W61</f>
        <v>620.64</v>
      </c>
      <c r="M136" s="64">
        <f>'Нагрузка ежечасно'!X61</f>
        <v>0</v>
      </c>
    </row>
    <row r="138" spans="1:16">
      <c r="A138" s="43" t="s">
        <v>24</v>
      </c>
      <c r="D138" s="68">
        <f>H1</f>
        <v>41626</v>
      </c>
      <c r="H138" s="43"/>
    </row>
    <row r="139" spans="1:16">
      <c r="A139" s="43" t="s">
        <v>40</v>
      </c>
      <c r="F139" t="s">
        <v>41</v>
      </c>
      <c r="H139" s="43"/>
      <c r="P139" s="68"/>
    </row>
    <row r="140" spans="1:16">
      <c r="A140" s="44"/>
      <c r="B140" s="89" t="str">
        <f>'Нагрузка ежечасно'!S69</f>
        <v>ГПП Яч. 1023 (тп10)</v>
      </c>
      <c r="C140" s="81"/>
      <c r="D140" s="81"/>
      <c r="F140" s="67"/>
      <c r="G140" s="89" t="str">
        <f>'Нагрузка ежечасно'!B102</f>
        <v>ГПП Яч. 3501</v>
      </c>
      <c r="H140" s="81"/>
      <c r="I140" s="81"/>
      <c r="J140" s="89" t="str">
        <f>'Нагрузка ежечасно'!E102</f>
        <v>ГПП Яч. 3502 (тп20)</v>
      </c>
      <c r="K140" s="81"/>
      <c r="L140" s="81"/>
      <c r="M140" s="89" t="str">
        <f>'Нагрузка ежечасно'!H102</f>
        <v>ГПП Яч. 3503</v>
      </c>
      <c r="N140" s="81"/>
      <c r="O140" s="81"/>
    </row>
    <row r="141" spans="1:16">
      <c r="A141" s="61" t="s">
        <v>0</v>
      </c>
      <c r="B141" s="28" t="s">
        <v>1</v>
      </c>
      <c r="C141" s="28" t="s">
        <v>2</v>
      </c>
      <c r="D141" s="31" t="s">
        <v>3</v>
      </c>
      <c r="F141" s="61" t="s">
        <v>0</v>
      </c>
      <c r="G141" s="28" t="s">
        <v>1</v>
      </c>
      <c r="H141" s="28" t="s">
        <v>2</v>
      </c>
      <c r="I141" s="28" t="s">
        <v>3</v>
      </c>
      <c r="J141" s="28" t="s">
        <v>1</v>
      </c>
      <c r="K141" s="28" t="s">
        <v>2</v>
      </c>
      <c r="L141" s="28" t="s">
        <v>3</v>
      </c>
      <c r="M141" s="28" t="s">
        <v>1</v>
      </c>
      <c r="N141" s="28" t="s">
        <v>2</v>
      </c>
      <c r="O141" s="31" t="s">
        <v>3</v>
      </c>
    </row>
    <row r="142" spans="1:16">
      <c r="A142" s="42">
        <f t="shared" ref="A142:A165" si="4">A113</f>
        <v>40164.041666666664</v>
      </c>
      <c r="B142" s="64">
        <f>'Нагрузка ежечасно'!S71</f>
        <v>5.4773670361097047</v>
      </c>
      <c r="C142" s="64">
        <f>'Нагрузка ежечасно'!T71</f>
        <v>102</v>
      </c>
      <c r="D142" s="64">
        <f>'Нагрузка ежечасно'!U71</f>
        <v>74.599999999999994</v>
      </c>
      <c r="F142" s="42">
        <f t="shared" ref="F142:F165" si="5">A113</f>
        <v>40164.041666666664</v>
      </c>
      <c r="G142" s="64">
        <f>'Нагрузка ежечасно'!B104</f>
        <v>161.61872940475899</v>
      </c>
      <c r="H142" s="64">
        <f>'Нагрузка ежечасно'!C104</f>
        <v>10558.8</v>
      </c>
      <c r="I142" s="64">
        <f>'Нагрузка ежечасно'!D104</f>
        <v>399</v>
      </c>
      <c r="J142" s="64">
        <f>'Нагрузка ежечасно'!E104</f>
        <v>62.374142470014228</v>
      </c>
      <c r="K142" s="64">
        <f>'Нагрузка ежечасно'!F104</f>
        <v>4086.6</v>
      </c>
      <c r="L142" s="64">
        <f>'Нагрузка ежечасно'!G104</f>
        <v>2188.1999999999998</v>
      </c>
      <c r="M142" s="64">
        <f>'Нагрузка ежечасно'!H104</f>
        <v>105.7732117939604</v>
      </c>
      <c r="N142" s="64">
        <f>'Нагрузка ежечасно'!I104</f>
        <v>6930</v>
      </c>
      <c r="O142" s="64">
        <f>'Нагрузка ежечасно'!J104</f>
        <v>1974</v>
      </c>
    </row>
    <row r="143" spans="1:16" hidden="1">
      <c r="A143" s="42">
        <f t="shared" si="4"/>
        <v>40163.083333333336</v>
      </c>
      <c r="B143" s="64">
        <f>'Нагрузка ежечасно'!S72</f>
        <v>4.8453616151943724</v>
      </c>
      <c r="C143" s="64">
        <f>'Нагрузка ежечасно'!T72</f>
        <v>91</v>
      </c>
      <c r="D143" s="64">
        <f>'Нагрузка ежечасно'!U72</f>
        <v>74.2</v>
      </c>
      <c r="F143" s="42">
        <f t="shared" si="5"/>
        <v>40163.083333333336</v>
      </c>
      <c r="G143" s="64">
        <f>'Нагрузка ежечасно'!B105</f>
        <v>168.68020227771135</v>
      </c>
      <c r="H143" s="64">
        <f>'Нагрузка ежечасно'!C105</f>
        <v>11104.8</v>
      </c>
      <c r="I143" s="64">
        <f>'Нагрузка ежечасно'!D105</f>
        <v>394.8</v>
      </c>
      <c r="J143" s="64">
        <f>'Нагрузка ежечасно'!E105</f>
        <v>63.68904315992642</v>
      </c>
      <c r="K143" s="64">
        <f>'Нагрузка ежечасно'!F105</f>
        <v>4200</v>
      </c>
      <c r="L143" s="64">
        <f>'Нагрузка ежечасно'!G105</f>
        <v>2150.4</v>
      </c>
      <c r="M143" s="64">
        <f>'Нагрузка ежечасно'!H105</f>
        <v>122.09189573757895</v>
      </c>
      <c r="N143" s="64">
        <f>'Нагрузка ежечасно'!I105</f>
        <v>8051.4000000000005</v>
      </c>
      <c r="O143" s="64">
        <f>'Нагрузка ежечасно'!J105</f>
        <v>2448.6000000000004</v>
      </c>
    </row>
    <row r="144" spans="1:16" hidden="1">
      <c r="A144" s="42">
        <f t="shared" si="4"/>
        <v>40162.125</v>
      </c>
      <c r="B144" s="64">
        <f>'Нагрузка ежечасно'!S73</f>
        <v>5.2826886823337542</v>
      </c>
      <c r="C144" s="64">
        <f>'Нагрузка ежечасно'!T73</f>
        <v>99.4</v>
      </c>
      <c r="D144" s="64">
        <f>'Нагрузка ежечасно'!U73</f>
        <v>73</v>
      </c>
      <c r="F144" s="42">
        <f t="shared" si="5"/>
        <v>40162.125</v>
      </c>
      <c r="G144" s="64">
        <f>'Нагрузка ежечасно'!B106</f>
        <v>164.25397872183643</v>
      </c>
      <c r="H144" s="64">
        <f>'Нагрузка ежечасно'!C106</f>
        <v>10844.4</v>
      </c>
      <c r="I144" s="64">
        <f>'Нагрузка ежечасно'!D106</f>
        <v>634.20000000000005</v>
      </c>
      <c r="J144" s="64">
        <f>'Нагрузка ежечасно'!E106</f>
        <v>70.38549899348159</v>
      </c>
      <c r="K144" s="64">
        <f>'Нагрузка ежечасно'!F106</f>
        <v>4628.3999999999996</v>
      </c>
      <c r="L144" s="64">
        <f>'Нагрузка ежечасно'!G106</f>
        <v>2188.1999999999998</v>
      </c>
      <c r="M144" s="64">
        <f>'Нагрузка ежечасно'!H106</f>
        <v>119.24657588097109</v>
      </c>
      <c r="N144" s="64">
        <f>'Нагрузка ежечасно'!I106</f>
        <v>7841.4</v>
      </c>
      <c r="O144" s="64">
        <f>'Нагрузка ежечасно'!J106</f>
        <v>2444.4</v>
      </c>
    </row>
    <row r="145" spans="1:15" hidden="1">
      <c r="A145" s="42">
        <f t="shared" si="4"/>
        <v>40161.166666666701</v>
      </c>
      <c r="B145" s="64">
        <f>'Нагрузка ежечасно'!S74</f>
        <v>5.2600471835834881</v>
      </c>
      <c r="C145" s="64">
        <f>'Нагрузка ежечасно'!T74</f>
        <v>98.6</v>
      </c>
      <c r="D145" s="64">
        <f>'Нагрузка ежечасно'!U74</f>
        <v>74</v>
      </c>
      <c r="F145" s="42">
        <f t="shared" si="5"/>
        <v>40161.166666666701</v>
      </c>
      <c r="G145" s="64">
        <f>'Нагрузка ежечасно'!B107</f>
        <v>116.51257213975089</v>
      </c>
      <c r="H145" s="64">
        <f>'Нагрузка ежечасно'!C107</f>
        <v>7665</v>
      </c>
      <c r="I145" s="64">
        <f>'Нагрузка ежечасно'!D107</f>
        <v>315</v>
      </c>
      <c r="J145" s="64">
        <f>'Нагрузка ежечасно'!E107</f>
        <v>77.01849008820254</v>
      </c>
      <c r="K145" s="64">
        <f>'Нагрузка ежечасно'!F107</f>
        <v>5056.8</v>
      </c>
      <c r="L145" s="64">
        <f>'Нагрузка ежечасно'!G107</f>
        <v>2192.4</v>
      </c>
      <c r="M145" s="64">
        <f>'Нагрузка ежечасно'!H107</f>
        <v>100.17521219113387</v>
      </c>
      <c r="N145" s="64">
        <f>'Нагрузка ежечасно'!I107</f>
        <v>6577.2000000000007</v>
      </c>
      <c r="O145" s="64">
        <f>'Нагрузка ежечасно'!J107</f>
        <v>3154.2</v>
      </c>
    </row>
    <row r="146" spans="1:15" hidden="1">
      <c r="A146" s="42">
        <f t="shared" si="4"/>
        <v>40160.208333333401</v>
      </c>
      <c r="B146" s="64">
        <f>'Нагрузка ежечасно'!S75</f>
        <v>6.8306834728518222</v>
      </c>
      <c r="C146" s="64">
        <f>'Нагрузка ежечасно'!T75</f>
        <v>128</v>
      </c>
      <c r="D146" s="64">
        <f>'Нагрузка ежечасно'!U75</f>
        <v>113.80000000000001</v>
      </c>
      <c r="F146" s="42">
        <f t="shared" si="5"/>
        <v>40160.208333333401</v>
      </c>
      <c r="G146" s="64">
        <f>'Нагрузка ежечасно'!B108</f>
        <v>78.627617008347997</v>
      </c>
      <c r="H146" s="64">
        <f>'Нагрузка ежечасно'!C108</f>
        <v>5170.2</v>
      </c>
      <c r="I146" s="64">
        <f>'Нагрузка ежечасно'!D108</f>
        <v>978.6</v>
      </c>
      <c r="J146" s="64">
        <f>'Нагрузка ежечасно'!E108</f>
        <v>81.064771082185374</v>
      </c>
      <c r="K146" s="64">
        <f>'Нагрузка ежечасно'!F108</f>
        <v>5304.6</v>
      </c>
      <c r="L146" s="64">
        <f>'Нагрузка ежечасно'!G108</f>
        <v>2297.3999999999996</v>
      </c>
      <c r="M146" s="64">
        <f>'Нагрузка ежечасно'!H108</f>
        <v>78.754136276992426</v>
      </c>
      <c r="N146" s="64">
        <f>'Нагрузка ежечасно'!I108</f>
        <v>5153.3999999999996</v>
      </c>
      <c r="O146" s="64">
        <f>'Нагрузка ежечасно'!J108</f>
        <v>3015.6</v>
      </c>
    </row>
    <row r="147" spans="1:15">
      <c r="A147" s="42">
        <f t="shared" si="4"/>
        <v>40159.25</v>
      </c>
      <c r="B147" s="64">
        <f>'Нагрузка ежечасно'!S76</f>
        <v>9.3452854992767076</v>
      </c>
      <c r="C147" s="64">
        <f>'Нагрузка ежечасно'!T76</f>
        <v>174.2</v>
      </c>
      <c r="D147" s="64">
        <f>'Нагрузка ежечасно'!U76</f>
        <v>149.4</v>
      </c>
      <c r="F147" s="42">
        <f t="shared" si="5"/>
        <v>40159.25</v>
      </c>
      <c r="G147" s="64">
        <f>'Нагрузка ежечасно'!B109</f>
        <v>128.33786567175119</v>
      </c>
      <c r="H147" s="64">
        <f>'Нагрузка ежечасно'!C109</f>
        <v>8404.2000000000007</v>
      </c>
      <c r="I147" s="64">
        <f>'Нагрузка ежечасно'!D109</f>
        <v>4.2</v>
      </c>
      <c r="J147" s="64">
        <f>'Нагрузка ежечасно'!E109</f>
        <v>82.201910000737698</v>
      </c>
      <c r="K147" s="64">
        <f>'Нагрузка ежечасно'!F109</f>
        <v>5350.7999999999993</v>
      </c>
      <c r="L147" s="64">
        <f>'Нагрузка ежечасно'!G109</f>
        <v>2356.1999999999998</v>
      </c>
      <c r="M147" s="64">
        <f>'Нагрузка ежечасно'!H109</f>
        <v>86.653975770008444</v>
      </c>
      <c r="N147" s="64">
        <f>'Нагрузка ежечасно'!I109</f>
        <v>5640.6</v>
      </c>
      <c r="O147" s="64">
        <f>'Нагрузка ежечасно'!J109</f>
        <v>1629.6</v>
      </c>
    </row>
    <row r="148" spans="1:15" hidden="1">
      <c r="A148" s="42">
        <f t="shared" si="4"/>
        <v>40158.291666666701</v>
      </c>
      <c r="B148" s="64">
        <f>'Нагрузка ежечасно'!S77</f>
        <v>9.5593716370967581</v>
      </c>
      <c r="C148" s="64">
        <f>'Нагрузка ежечасно'!T77</f>
        <v>177.6</v>
      </c>
      <c r="D148" s="64">
        <f>'Нагрузка ежечасно'!U77</f>
        <v>157.4</v>
      </c>
      <c r="F148" s="42">
        <f t="shared" si="5"/>
        <v>40158.291666666701</v>
      </c>
      <c r="G148" s="64">
        <f>'Нагрузка ежечасно'!B110</f>
        <v>135.0295057605918</v>
      </c>
      <c r="H148" s="64">
        <f>'Нагрузка ежечасно'!C110</f>
        <v>8845.2000000000007</v>
      </c>
      <c r="I148" s="64">
        <f>'Нагрузка ежечасно'!D110</f>
        <v>0</v>
      </c>
      <c r="J148" s="64">
        <f>'Нагрузка ежечасно'!E110</f>
        <v>80.398426653857513</v>
      </c>
      <c r="K148" s="64">
        <f>'Нагрузка ежечасно'!F110</f>
        <v>5233.2000000000007</v>
      </c>
      <c r="L148" s="64">
        <f>'Нагрузка ежечасно'!G110</f>
        <v>2305.8000000000002</v>
      </c>
      <c r="M148" s="64">
        <f>'Нагрузка ежечасно'!H110</f>
        <v>111.62863411811675</v>
      </c>
      <c r="N148" s="64">
        <f>'Нагрузка ежечасно'!I110</f>
        <v>7266</v>
      </c>
      <c r="O148" s="64">
        <f>'Нагрузка ежечасно'!J110</f>
        <v>2549.3999999999996</v>
      </c>
    </row>
    <row r="149" spans="1:15" hidden="1">
      <c r="A149" s="42">
        <f t="shared" si="4"/>
        <v>40157.333333333401</v>
      </c>
      <c r="B149" s="64">
        <f>'Нагрузка ежечасно'!S78</f>
        <v>9.2810400436595621</v>
      </c>
      <c r="C149" s="64">
        <f>'Нагрузка ежечасно'!T78</f>
        <v>172.8</v>
      </c>
      <c r="D149" s="64">
        <f>'Нагрузка ежечасно'!U78</f>
        <v>139.80000000000001</v>
      </c>
      <c r="F149" s="42">
        <f t="shared" si="5"/>
        <v>40157.333333333401</v>
      </c>
      <c r="G149" s="64">
        <f>'Нагрузка ежечасно'!B111</f>
        <v>126.18637573339402</v>
      </c>
      <c r="H149" s="64">
        <f>'Нагрузка ежечасно'!C111</f>
        <v>8240.4</v>
      </c>
      <c r="I149" s="64">
        <f>'Нагрузка ежечасно'!D111</f>
        <v>403.2</v>
      </c>
      <c r="J149" s="64">
        <f>'Нагрузка ежечасно'!E111</f>
        <v>82.510326849213214</v>
      </c>
      <c r="K149" s="64">
        <f>'Нагрузка ежечасно'!F111</f>
        <v>5355</v>
      </c>
      <c r="L149" s="64">
        <f>'Нагрузка ежечасно'!G111</f>
        <v>2406.6</v>
      </c>
      <c r="M149" s="64">
        <f>'Нагрузка ежечасно'!H111</f>
        <v>123.40956337368594</v>
      </c>
      <c r="N149" s="64">
        <f>'Нагрузка ежечасно'!I111</f>
        <v>8009.4</v>
      </c>
      <c r="O149" s="64">
        <f>'Нагрузка ежечасно'!J111</f>
        <v>2990.3999999999996</v>
      </c>
    </row>
    <row r="150" spans="1:15" hidden="1">
      <c r="A150" s="42">
        <f t="shared" si="4"/>
        <v>40156.375</v>
      </c>
      <c r="B150" s="64">
        <f>'Нагрузка ежечасно'!S79</f>
        <v>8.010370889901397</v>
      </c>
      <c r="C150" s="64">
        <f>'Нагрузка ежечасно'!T79</f>
        <v>148.19999999999999</v>
      </c>
      <c r="D150" s="64">
        <f>'Нагрузка ежечасно'!U79</f>
        <v>76.8</v>
      </c>
      <c r="F150" s="42">
        <f t="shared" si="5"/>
        <v>40156.375</v>
      </c>
      <c r="G150" s="64">
        <f>'Нагрузка ежечасно'!B112</f>
        <v>145.78213443628511</v>
      </c>
      <c r="H150" s="64">
        <f>'Нагрузка ежечасно'!C112</f>
        <v>9492</v>
      </c>
      <c r="I150" s="64">
        <f>'Нагрузка ежечасно'!D112</f>
        <v>4.2</v>
      </c>
      <c r="J150" s="64">
        <f>'Нагрузка ежечасно'!E112</f>
        <v>80.258600756526391</v>
      </c>
      <c r="K150" s="64">
        <f>'Нагрузка ежечасно'!F112</f>
        <v>5199.6000000000004</v>
      </c>
      <c r="L150" s="64">
        <f>'Нагрузка ежечасно'!G112</f>
        <v>2339.3999999999996</v>
      </c>
      <c r="M150" s="64">
        <f>'Нагрузка ежечасно'!H112</f>
        <v>127.06531299094645</v>
      </c>
      <c r="N150" s="64">
        <f>'Нагрузка ежечасно'!I112</f>
        <v>8232</v>
      </c>
      <c r="O150" s="64">
        <f>'Нагрузка ежечасно'!J112</f>
        <v>2734.2</v>
      </c>
    </row>
    <row r="151" spans="1:15" hidden="1">
      <c r="A151" s="42">
        <f t="shared" si="4"/>
        <v>40155.416666666701</v>
      </c>
      <c r="B151" s="64">
        <f>'Нагрузка ежечасно'!S80</f>
        <v>9.8923927499752704</v>
      </c>
      <c r="C151" s="64">
        <f>'Нагрузка ежечасно'!T80</f>
        <v>183.6</v>
      </c>
      <c r="D151" s="64">
        <f>'Нагрузка ежечасно'!U80</f>
        <v>155.60000000000002</v>
      </c>
      <c r="F151" s="42">
        <f t="shared" si="5"/>
        <v>40155.416666666701</v>
      </c>
      <c r="G151" s="64">
        <f>'Нагрузка ежечасно'!B113</f>
        <v>151.1716630969018</v>
      </c>
      <c r="H151" s="64">
        <f>'Нагрузка ежечасно'!C113</f>
        <v>9870</v>
      </c>
      <c r="I151" s="64">
        <f>'Нагрузка ежечасно'!D113</f>
        <v>0</v>
      </c>
      <c r="J151" s="64">
        <f>'Нагрузка ежечасно'!E113</f>
        <v>77.440449462938034</v>
      </c>
      <c r="K151" s="64">
        <f>'Нагрузка ежечасно'!F113</f>
        <v>5023.2</v>
      </c>
      <c r="L151" s="64">
        <f>'Нагрузка ежечасно'!G113</f>
        <v>2263.8000000000002</v>
      </c>
      <c r="M151" s="64">
        <f>'Нагрузка ежечасно'!H113</f>
        <v>125.22560975026936</v>
      </c>
      <c r="N151" s="64">
        <f>'Нагрузка ежечасно'!I113</f>
        <v>8122.8</v>
      </c>
      <c r="O151" s="64">
        <f>'Нагрузка ежечасно'!J113</f>
        <v>2856</v>
      </c>
    </row>
    <row r="152" spans="1:15" hidden="1">
      <c r="A152" s="42">
        <f t="shared" si="4"/>
        <v>40154.458333333401</v>
      </c>
      <c r="B152" s="64">
        <f>'Нагрузка ежечасно'!S81</f>
        <v>8.6421880988363213</v>
      </c>
      <c r="C152" s="64">
        <f>'Нагрузка ежечасно'!T81</f>
        <v>160.80000000000001</v>
      </c>
      <c r="D152" s="64">
        <f>'Нагрузка ежечасно'!U81</f>
        <v>120</v>
      </c>
      <c r="F152" s="42">
        <f t="shared" si="5"/>
        <v>40154.458333333401</v>
      </c>
      <c r="G152" s="64">
        <f>'Нагрузка ежечасно'!B114</f>
        <v>175.39930379662701</v>
      </c>
      <c r="H152" s="64">
        <f>'Нагрузка ежечасно'!C114</f>
        <v>11466</v>
      </c>
      <c r="I152" s="64">
        <f>'Нагрузка ежечасно'!D114</f>
        <v>739.2</v>
      </c>
      <c r="J152" s="64">
        <f>'Нагрузка ежечасно'!E114</f>
        <v>72.398653295005246</v>
      </c>
      <c r="K152" s="64">
        <f>'Нагрузка ежечасно'!F114</f>
        <v>4695.6000000000004</v>
      </c>
      <c r="L152" s="64">
        <f>'Нагрузка ежечасно'!G114</f>
        <v>2217.6</v>
      </c>
      <c r="M152" s="64">
        <f>'Нагрузка ежечасно'!H114</f>
        <v>107.75613513675199</v>
      </c>
      <c r="N152" s="64">
        <f>'Нагрузка ежечасно'!I114</f>
        <v>6988.8</v>
      </c>
      <c r="O152" s="64">
        <f>'Нагрузка ежечасно'!J114</f>
        <v>2423.4</v>
      </c>
    </row>
    <row r="153" spans="1:15" hidden="1">
      <c r="A153" s="42">
        <f t="shared" si="4"/>
        <v>40153.500000000102</v>
      </c>
      <c r="B153" s="64">
        <f>'Нагрузка ежечасно'!S82</f>
        <v>8.5838521068973588</v>
      </c>
      <c r="C153" s="64">
        <f>'Нагрузка ежечасно'!T82</f>
        <v>159.6</v>
      </c>
      <c r="D153" s="64">
        <f>'Нагрузка ежечасно'!U82</f>
        <v>110.6</v>
      </c>
      <c r="F153" s="42">
        <f t="shared" si="5"/>
        <v>40153.500000000102</v>
      </c>
      <c r="G153" s="64">
        <f>'Нагрузка ежечасно'!B115</f>
        <v>161.83710360234707</v>
      </c>
      <c r="H153" s="64">
        <f>'Нагрузка ежечасно'!C115</f>
        <v>10525.2</v>
      </c>
      <c r="I153" s="64">
        <f>'Нагрузка ежечасно'!D115</f>
        <v>831.59999999999991</v>
      </c>
      <c r="J153" s="64">
        <f>'Нагрузка ежечасно'!E115</f>
        <v>75.6741382383059</v>
      </c>
      <c r="K153" s="64">
        <f>'Нагрузка ежечасно'!F115</f>
        <v>4905.6000000000004</v>
      </c>
      <c r="L153" s="64">
        <f>'Нагрузка ежечасно'!G115</f>
        <v>2381.3999999999996</v>
      </c>
      <c r="M153" s="64">
        <f>'Нагрузка ежечасно'!H115</f>
        <v>111.69710130380082</v>
      </c>
      <c r="N153" s="64">
        <f>'Нагрузка ежечасно'!I115</f>
        <v>7240.8</v>
      </c>
      <c r="O153" s="64">
        <f>'Нагрузка ежечасно'!J115</f>
        <v>2709</v>
      </c>
    </row>
    <row r="154" spans="1:15" hidden="1">
      <c r="A154" s="42">
        <f t="shared" si="4"/>
        <v>40152.541666666701</v>
      </c>
      <c r="B154" s="64">
        <f>'Нагрузка ежечасно'!S83</f>
        <v>8.6045939678881282</v>
      </c>
      <c r="C154" s="64">
        <f>'Нагрузка ежечасно'!T83</f>
        <v>159.39999999999998</v>
      </c>
      <c r="D154" s="64">
        <f>'Нагрузка ежечасно'!U83</f>
        <v>129.4</v>
      </c>
      <c r="F154" s="42">
        <f t="shared" si="5"/>
        <v>40152.541666666701</v>
      </c>
      <c r="G154" s="64">
        <f>'Нагрузка ежечасно'!B116</f>
        <v>151.09388559192448</v>
      </c>
      <c r="H154" s="64">
        <f>'Нагрузка ежечасно'!C116</f>
        <v>9798.5999999999985</v>
      </c>
      <c r="I154" s="64">
        <f>'Нагрузка ежечасно'!D116</f>
        <v>924</v>
      </c>
      <c r="J154" s="64">
        <f>'Нагрузка ежечасно'!E116</f>
        <v>75.777203241074574</v>
      </c>
      <c r="K154" s="64">
        <f>'Нагрузка ежечасно'!F116</f>
        <v>4914</v>
      </c>
      <c r="L154" s="64">
        <f>'Нагрузка ежечасно'!G116</f>
        <v>2347.8000000000002</v>
      </c>
      <c r="M154" s="64">
        <f>'Нагрузка ежечасно'!H116</f>
        <v>107.77202238730605</v>
      </c>
      <c r="N154" s="64">
        <f>'Нагрузка ежечасно'!I116</f>
        <v>6988.7999999999993</v>
      </c>
      <c r="O154" s="64">
        <f>'Нагрузка ежечасно'!J116</f>
        <v>2952.6000000000004</v>
      </c>
    </row>
    <row r="155" spans="1:15" hidden="1">
      <c r="A155" s="42">
        <f t="shared" si="4"/>
        <v>40151.583333333401</v>
      </c>
      <c r="B155" s="64">
        <f>'Нагрузка ежечасно'!S84</f>
        <v>7.2682879520729324</v>
      </c>
      <c r="C155" s="64">
        <f>'Нагрузка ежечасно'!T84</f>
        <v>134.60000000000002</v>
      </c>
      <c r="D155" s="64">
        <f>'Нагрузка ежечасно'!U84</f>
        <v>89</v>
      </c>
      <c r="F155" s="42">
        <f t="shared" si="5"/>
        <v>40151.583333333401</v>
      </c>
      <c r="G155" s="64">
        <f>'Нагрузка ежечасно'!B117</f>
        <v>164.41709900942138</v>
      </c>
      <c r="H155" s="64">
        <f>'Нагрузка ежечасно'!C117</f>
        <v>10697.400000000001</v>
      </c>
      <c r="I155" s="64">
        <f>'Нагрузка ежечасно'!D117</f>
        <v>113.4</v>
      </c>
      <c r="J155" s="64">
        <f>'Нагрузка ежечасно'!E117</f>
        <v>76.546862541562149</v>
      </c>
      <c r="K155" s="64">
        <f>'Нагрузка ежечасно'!F117</f>
        <v>4964.3999999999996</v>
      </c>
      <c r="L155" s="64">
        <f>'Нагрузка ежечасно'!G117</f>
        <v>2276.3999999999996</v>
      </c>
      <c r="M155" s="64">
        <f>'Нагрузка ежечасно'!H117</f>
        <v>118.64116089352102</v>
      </c>
      <c r="N155" s="64">
        <f>'Нагрузка ежечасно'!I117</f>
        <v>7694.4</v>
      </c>
      <c r="O155" s="64">
        <f>'Нагрузка ежечасно'!J117</f>
        <v>3070.2</v>
      </c>
    </row>
    <row r="156" spans="1:15">
      <c r="A156" s="42">
        <f t="shared" si="4"/>
        <v>40150.625000000102</v>
      </c>
      <c r="B156" s="64">
        <f>'Нагрузка ежечасно'!S85</f>
        <v>7.4239475553297831</v>
      </c>
      <c r="C156" s="64">
        <f>'Нагрузка ежечасно'!T85</f>
        <v>137.19999999999999</v>
      </c>
      <c r="D156" s="64">
        <f>'Нагрузка ежечасно'!U85</f>
        <v>86</v>
      </c>
      <c r="F156" s="42">
        <f t="shared" si="5"/>
        <v>40150.625000000102</v>
      </c>
      <c r="G156" s="64">
        <f>'Нагрузка ежечасно'!B118</f>
        <v>178.36693871414082</v>
      </c>
      <c r="H156" s="64">
        <f>'Нагрузка ежечасно'!C118</f>
        <v>11642.400000000001</v>
      </c>
      <c r="I156" s="64">
        <f>'Нагрузка ежечасно'!D118</f>
        <v>210</v>
      </c>
      <c r="J156" s="64">
        <f>'Нагрузка ежечасно'!E118</f>
        <v>83.737449793902584</v>
      </c>
      <c r="K156" s="64">
        <f>'Нагрузка ежечасно'!F118</f>
        <v>5439</v>
      </c>
      <c r="L156" s="64">
        <f>'Нагрузка ежечасно'!G118</f>
        <v>2331</v>
      </c>
      <c r="M156" s="64">
        <f>'Нагрузка ежечасно'!H118</f>
        <v>129.58289527952184</v>
      </c>
      <c r="N156" s="64">
        <f>'Нагрузка ежечасно'!I118</f>
        <v>8416.7999999999993</v>
      </c>
      <c r="O156" s="64">
        <f>'Нагрузка ежечасно'!J118</f>
        <v>3229.8</v>
      </c>
    </row>
    <row r="157" spans="1:15" hidden="1">
      <c r="A157" s="42">
        <f t="shared" si="4"/>
        <v>40149.666666666701</v>
      </c>
      <c r="B157" s="64">
        <f>'Нагрузка ежечасно'!S86</f>
        <v>7.2312339226465214</v>
      </c>
      <c r="C157" s="64">
        <f>'Нагрузка ежечасно'!T86</f>
        <v>134</v>
      </c>
      <c r="D157" s="64">
        <f>'Нагрузка ежечасно'!U86</f>
        <v>80.599999999999994</v>
      </c>
      <c r="F157" s="42">
        <f t="shared" si="5"/>
        <v>40149.666666666701</v>
      </c>
      <c r="G157" s="64">
        <f>'Нагрузка ежечасно'!B119</f>
        <v>126.99133922203922</v>
      </c>
      <c r="H157" s="64">
        <f>'Нагрузка ежечасно'!C119</f>
        <v>8257.2000000000007</v>
      </c>
      <c r="I157" s="64">
        <f>'Нагрузка ежечасно'!D119</f>
        <v>243.6</v>
      </c>
      <c r="J157" s="64">
        <f>'Нагрузка ежечасно'!E119</f>
        <v>84.874472215308202</v>
      </c>
      <c r="K157" s="64">
        <f>'Нагрузка ежечасно'!F119</f>
        <v>5485.2</v>
      </c>
      <c r="L157" s="64">
        <f>'Нагрузка ежечасно'!G119</f>
        <v>2238.6</v>
      </c>
      <c r="M157" s="64">
        <f>'Нагрузка ежечасно'!H119</f>
        <v>111.97451426261566</v>
      </c>
      <c r="N157" s="64">
        <f>'Нагрузка ежечасно'!I119</f>
        <v>7236.6</v>
      </c>
      <c r="O157" s="64">
        <f>'Нагрузка ежечасно'!J119</f>
        <v>3271.8</v>
      </c>
    </row>
    <row r="158" spans="1:15" hidden="1">
      <c r="A158" s="42">
        <f t="shared" si="4"/>
        <v>40148.708333333401</v>
      </c>
      <c r="B158" s="64">
        <f>'Нагрузка ежечасно'!S87</f>
        <v>7.131237094861314</v>
      </c>
      <c r="C158" s="64">
        <f>'Нагрузка ежечасно'!T87</f>
        <v>132.19999999999999</v>
      </c>
      <c r="D158" s="64">
        <f>'Нагрузка ежечасно'!U87</f>
        <v>77.2</v>
      </c>
      <c r="F158" s="42">
        <f t="shared" si="5"/>
        <v>40148.708333333401</v>
      </c>
      <c r="G158" s="64">
        <f>'Нагрузка ежечасно'!B120</f>
        <v>115.05961432735116</v>
      </c>
      <c r="H158" s="64">
        <f>'Нагрузка ежечасно'!C120</f>
        <v>7488.6</v>
      </c>
      <c r="I158" s="64">
        <f>'Нагрузка ежечасно'!D120</f>
        <v>1205.4000000000001</v>
      </c>
      <c r="J158" s="64">
        <f>'Нагрузка ежечасно'!E120</f>
        <v>84.808379708631946</v>
      </c>
      <c r="K158" s="64">
        <f>'Нагрузка ежечасно'!F120</f>
        <v>5485.2000000000007</v>
      </c>
      <c r="L158" s="64">
        <f>'Нагрузка ежечасно'!G120</f>
        <v>2221.8000000000002</v>
      </c>
      <c r="M158" s="64">
        <f>'Нагрузка ежечасно'!H120</f>
        <v>90.00337999706268</v>
      </c>
      <c r="N158" s="64">
        <f>'Нагрузка ежечасно'!I120</f>
        <v>5821.2</v>
      </c>
      <c r="O158" s="64">
        <f>'Нагрузка ежечасно'!J120</f>
        <v>2175.6</v>
      </c>
    </row>
    <row r="159" spans="1:15">
      <c r="A159" s="42">
        <f t="shared" si="4"/>
        <v>40147.750000000102</v>
      </c>
      <c r="B159" s="64">
        <f>'Нагрузка ежечасно'!S88</f>
        <v>6.9440782669008403</v>
      </c>
      <c r="C159" s="64">
        <f>'Нагрузка ежечасно'!T88</f>
        <v>128.4</v>
      </c>
      <c r="D159" s="64">
        <f>'Нагрузка ежечасно'!U88</f>
        <v>80.400000000000006</v>
      </c>
      <c r="F159" s="42">
        <f t="shared" si="5"/>
        <v>40147.750000000102</v>
      </c>
      <c r="G159" s="64">
        <f>'Нагрузка ежечасно'!B121</f>
        <v>167.18134344601236</v>
      </c>
      <c r="H159" s="64">
        <f>'Нагрузка ежечасно'!C121</f>
        <v>10848.599999999999</v>
      </c>
      <c r="I159" s="64">
        <f>'Нагрузка ежечасно'!D121</f>
        <v>0</v>
      </c>
      <c r="J159" s="64">
        <f>'Нагрузка ежечасно'!E121</f>
        <v>82.856451306166932</v>
      </c>
      <c r="K159" s="64">
        <f>'Нагрузка ежечасно'!F121</f>
        <v>5367.6</v>
      </c>
      <c r="L159" s="64">
        <f>'Нагрузка ежечасно'!G121</f>
        <v>2196.6</v>
      </c>
      <c r="M159" s="64">
        <f>'Нагрузка ежечасно'!H121</f>
        <v>122.40452274338276</v>
      </c>
      <c r="N159" s="64">
        <f>'Нагрузка ежечасно'!I121</f>
        <v>7929.6</v>
      </c>
      <c r="O159" s="64">
        <f>'Нагрузка ежечасно'!J121</f>
        <v>2566.1999999999998</v>
      </c>
    </row>
    <row r="160" spans="1:15" hidden="1">
      <c r="A160" s="42">
        <f t="shared" si="4"/>
        <v>40146.791666666802</v>
      </c>
      <c r="B160" s="64">
        <f>'Нагрузка ежечасно'!S89</f>
        <v>6.5067625279322758</v>
      </c>
      <c r="C160" s="64">
        <f>'Нагрузка ежечасно'!T89</f>
        <v>120.6</v>
      </c>
      <c r="D160" s="64">
        <f>'Нагрузка ежечасно'!U89</f>
        <v>74</v>
      </c>
      <c r="F160" s="42">
        <f t="shared" si="5"/>
        <v>40146.791666666802</v>
      </c>
      <c r="G160" s="64">
        <f>'Нагрузка ежечасно'!B122</f>
        <v>159.69685653109985</v>
      </c>
      <c r="H160" s="64">
        <f>'Нагрузка ежечасно'!C122</f>
        <v>10382.400000000001</v>
      </c>
      <c r="I160" s="64">
        <f>'Нагрузка ежечасно'!D122</f>
        <v>96.6</v>
      </c>
      <c r="J160" s="64">
        <f>'Нагрузка ежечасно'!E122</f>
        <v>78.163630253668359</v>
      </c>
      <c r="K160" s="64">
        <f>'Нагрузка ежечасно'!F122</f>
        <v>5082</v>
      </c>
      <c r="L160" s="64">
        <f>'Нагрузка ежечасно'!G122</f>
        <v>2184</v>
      </c>
      <c r="M160" s="64">
        <f>'Нагрузка ежечасно'!H122</f>
        <v>130.55264193608576</v>
      </c>
      <c r="N160" s="64">
        <f>'Нагрузка ежечасно'!I122</f>
        <v>8488.2000000000007</v>
      </c>
      <c r="O160" s="64">
        <f>'Нагрузка ежечасно'!J122</f>
        <v>2608.1999999999998</v>
      </c>
    </row>
    <row r="161" spans="1:15" hidden="1">
      <c r="A161" s="42">
        <f t="shared" si="4"/>
        <v>40145.833333333401</v>
      </c>
      <c r="B161" s="64">
        <f>'Нагрузка ежечасно'!S90</f>
        <v>6.633040270133522</v>
      </c>
      <c r="C161" s="64">
        <f>'Нагрузка ежечасно'!T90</f>
        <v>123.4</v>
      </c>
      <c r="D161" s="64">
        <f>'Нагрузка ежечасно'!U90</f>
        <v>77</v>
      </c>
      <c r="F161" s="42">
        <f t="shared" si="5"/>
        <v>40145.833333333401</v>
      </c>
      <c r="G161" s="64">
        <f>'Нагрузка ежечасно'!B123</f>
        <v>178.82208058194141</v>
      </c>
      <c r="H161" s="64">
        <f>'Нагрузка ежечасно'!C123</f>
        <v>11667.599999999999</v>
      </c>
      <c r="I161" s="64">
        <f>'Нагрузка ежечасно'!D123</f>
        <v>121.8</v>
      </c>
      <c r="J161" s="64">
        <f>'Нагрузка ежечасно'!E123</f>
        <v>73.684778004543901</v>
      </c>
      <c r="K161" s="64">
        <f>'Нагрузка ежечасно'!F123</f>
        <v>4783.8</v>
      </c>
      <c r="L161" s="64">
        <f>'Нагрузка ежечасно'!G123</f>
        <v>2158.8000000000002</v>
      </c>
      <c r="M161" s="64">
        <f>'Нагрузка ежечасно'!H123</f>
        <v>126.21510262235746</v>
      </c>
      <c r="N161" s="64">
        <f>'Нагрузка ежечасно'!I123</f>
        <v>8194.2000000000007</v>
      </c>
      <c r="O161" s="64">
        <f>'Нагрузка ежечасно'!J123</f>
        <v>2759.3999999999996</v>
      </c>
    </row>
    <row r="162" spans="1:15" hidden="1">
      <c r="A162" s="42">
        <f t="shared" si="4"/>
        <v>40144.875000000102</v>
      </c>
      <c r="B162" s="64">
        <f>'Нагрузка ежечасно'!S91</f>
        <v>7.2135925982957998</v>
      </c>
      <c r="C162" s="64">
        <f>'Нагрузка ежечасно'!T91</f>
        <v>134.4</v>
      </c>
      <c r="D162" s="64">
        <f>'Нагрузка ежечасно'!U91</f>
        <v>73.8</v>
      </c>
      <c r="F162" s="42">
        <f t="shared" si="5"/>
        <v>40144.875000000102</v>
      </c>
      <c r="G162" s="64">
        <f>'Нагрузка ежечасно'!B124</f>
        <v>187.27998453993138</v>
      </c>
      <c r="H162" s="64">
        <f>'Нагрузка ежечасно'!C124</f>
        <v>12251.4</v>
      </c>
      <c r="I162" s="64">
        <f>'Нагрузка ежечасно'!D124</f>
        <v>84</v>
      </c>
      <c r="J162" s="64">
        <f>'Нагрузка ежечасно'!E124</f>
        <v>68.110722923945175</v>
      </c>
      <c r="K162" s="64">
        <f>'Нагрузка ежечасно'!F124</f>
        <v>4435.2</v>
      </c>
      <c r="L162" s="64">
        <f>'Нагрузка ежечасно'!G124</f>
        <v>2125.1999999999998</v>
      </c>
      <c r="M162" s="64">
        <f>'Нагрузка ежечасно'!H124</f>
        <v>131.57753292125773</v>
      </c>
      <c r="N162" s="64">
        <f>'Нагрузка ежечасно'!I124</f>
        <v>8568</v>
      </c>
      <c r="O162" s="64">
        <f>'Нагрузка ежечасно'!J124</f>
        <v>2788.8</v>
      </c>
    </row>
    <row r="163" spans="1:15" hidden="1">
      <c r="A163" s="42">
        <f t="shared" si="4"/>
        <v>40143.916666666802</v>
      </c>
      <c r="B163" s="64">
        <f>'Нагрузка ежечасно'!S92</f>
        <v>6.7967980551952456</v>
      </c>
      <c r="C163" s="64">
        <f>'Нагрузка ежечасно'!T92</f>
        <v>127</v>
      </c>
      <c r="D163" s="64">
        <f>'Нагрузка ежечасно'!U92</f>
        <v>74.8</v>
      </c>
      <c r="F163" s="42">
        <f t="shared" si="5"/>
        <v>40143.916666666802</v>
      </c>
      <c r="G163" s="64">
        <f>'Нагрузка ежечасно'!B125</f>
        <v>175.58875553193081</v>
      </c>
      <c r="H163" s="64">
        <f>'Нагрузка ежечасно'!C125</f>
        <v>11537.4</v>
      </c>
      <c r="I163" s="64">
        <f>'Нагрузка ежечасно'!D125</f>
        <v>4.2</v>
      </c>
      <c r="J163" s="64">
        <f>'Нагрузка ежечасно'!E125</f>
        <v>65.626454515599235</v>
      </c>
      <c r="K163" s="64">
        <f>'Нагрузка ежечасно'!F125</f>
        <v>4275.6000000000004</v>
      </c>
      <c r="L163" s="64">
        <f>'Нагрузка ежечасно'!G125</f>
        <v>2142</v>
      </c>
      <c r="M163" s="64">
        <f>'Нагрузка ежечасно'!H125</f>
        <v>131.89756968459335</v>
      </c>
      <c r="N163" s="64">
        <f>'Нагрузка ежечасно'!I125</f>
        <v>8593.2000000000007</v>
      </c>
      <c r="O163" s="64">
        <f>'Нагрузка ежечасно'!J125</f>
        <v>2864.4</v>
      </c>
    </row>
    <row r="164" spans="1:15" hidden="1">
      <c r="A164" s="42">
        <f t="shared" si="4"/>
        <v>40142.958333333401</v>
      </c>
      <c r="B164" s="64">
        <f>'Нагрузка ежечасно'!S93</f>
        <v>6.6957349986389252</v>
      </c>
      <c r="C164" s="64">
        <f>'Нагрузка ежечасно'!T93</f>
        <v>125.19999999999999</v>
      </c>
      <c r="D164" s="64">
        <f>'Нагрузка ежечасно'!U93</f>
        <v>74.800000000000011</v>
      </c>
      <c r="F164" s="42">
        <f t="shared" si="5"/>
        <v>40142.958333333401</v>
      </c>
      <c r="G164" s="64">
        <f>'Нагрузка ежечасно'!B126</f>
        <v>179.65293211869763</v>
      </c>
      <c r="H164" s="64">
        <f>'Нагрузка ежечасно'!C126</f>
        <v>11806.2</v>
      </c>
      <c r="I164" s="64">
        <f>'Нагрузка ежечасно'!D126</f>
        <v>336</v>
      </c>
      <c r="J164" s="64">
        <f>'Нагрузка ежечасно'!E126</f>
        <v>64.411569912174741</v>
      </c>
      <c r="K164" s="64">
        <f>'Нагрузка ежечасно'!F126</f>
        <v>4208.3999999999996</v>
      </c>
      <c r="L164" s="64">
        <f>'Нагрузка ежечасно'!G126</f>
        <v>2146.1999999999998</v>
      </c>
      <c r="M164" s="64">
        <f>'Нагрузка ежечасно'!H126</f>
        <v>123.03766947295655</v>
      </c>
      <c r="N164" s="64">
        <f>'Нагрузка ежечасно'!I126</f>
        <v>8038.8</v>
      </c>
      <c r="O164" s="64">
        <f>'Нагрузка ежечасно'!J126</f>
        <v>2553.6</v>
      </c>
    </row>
    <row r="165" spans="1:15" hidden="1">
      <c r="A165" s="42">
        <f t="shared" si="4"/>
        <v>40142.000000000102</v>
      </c>
      <c r="B165" s="64">
        <f>'Нагрузка ежечасно'!S94</f>
        <v>6.8310914293481542</v>
      </c>
      <c r="C165" s="64">
        <f>'Нагрузка ежечасно'!T94</f>
        <v>127.8</v>
      </c>
      <c r="D165" s="64">
        <f>'Нагрузка ежечасно'!U94</f>
        <v>76.8</v>
      </c>
      <c r="F165" s="42">
        <f t="shared" si="5"/>
        <v>40142.000000000102</v>
      </c>
      <c r="G165" s="64">
        <f>'Нагрузка ежечасно'!B127</f>
        <v>165.93861353243378</v>
      </c>
      <c r="H165" s="64">
        <f>'Нагрузка ежечасно'!C127</f>
        <v>10920</v>
      </c>
      <c r="I165" s="64">
        <f>'Нагрузка ежечасно'!D127</f>
        <v>58.8</v>
      </c>
      <c r="J165" s="64">
        <f>'Нагрузка ежечасно'!E127</f>
        <v>64.021191298695413</v>
      </c>
      <c r="K165" s="64">
        <f>'Нагрузка ежечасно'!F127</f>
        <v>4187.3999999999996</v>
      </c>
      <c r="L165" s="64">
        <f>'Нагрузка ежечасно'!G127</f>
        <v>2133.6</v>
      </c>
      <c r="M165" s="64">
        <f>'Нагрузка ежечасно'!H127</f>
        <v>124.76747712473941</v>
      </c>
      <c r="N165" s="64">
        <f>'Нагрузка ежечасно'!I127</f>
        <v>8160.5999999999995</v>
      </c>
      <c r="O165" s="64">
        <f>'Нагрузка ежечасно'!J127</f>
        <v>2721.6000000000004</v>
      </c>
    </row>
  </sheetData>
  <mergeCells count="23">
    <mergeCell ref="B140:D140"/>
    <mergeCell ref="G140:I140"/>
    <mergeCell ref="J140:L140"/>
    <mergeCell ref="M140:O140"/>
    <mergeCell ref="H2:J2"/>
    <mergeCell ref="K111:M111"/>
    <mergeCell ref="E29:G29"/>
    <mergeCell ref="B84:D84"/>
    <mergeCell ref="K84:M84"/>
    <mergeCell ref="B2:D2"/>
    <mergeCell ref="E2:G2"/>
    <mergeCell ref="K2:M2"/>
    <mergeCell ref="H84:J84"/>
    <mergeCell ref="B111:D111"/>
    <mergeCell ref="E111:G111"/>
    <mergeCell ref="H111:J111"/>
    <mergeCell ref="K57:M57"/>
    <mergeCell ref="E84:G84"/>
    <mergeCell ref="B57:D57"/>
    <mergeCell ref="E57:G57"/>
    <mergeCell ref="B29:D29"/>
    <mergeCell ref="H57:J57"/>
    <mergeCell ref="H29:J2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0"/>
  <sheetViews>
    <sheetView topLeftCell="A91" zoomScale="70" zoomScaleNormal="70" zoomScaleSheetLayoutView="100" workbookViewId="0">
      <selection activeCell="B104" sqref="B104"/>
    </sheetView>
  </sheetViews>
  <sheetFormatPr defaultRowHeight="15"/>
  <cols>
    <col min="1" max="1" width="7" style="43" bestFit="1" customWidth="1"/>
    <col min="13" max="13" width="10.5703125" bestFit="1" customWidth="1"/>
    <col min="15" max="15" width="7.140625" style="43" bestFit="1" customWidth="1"/>
    <col min="16" max="16" width="10" customWidth="1"/>
    <col min="17" max="18" width="9.7109375" customWidth="1"/>
    <col min="21" max="21" width="10.140625" customWidth="1"/>
    <col min="22" max="22" width="10.85546875" customWidth="1"/>
    <col min="23" max="23" width="10.28515625" customWidth="1"/>
    <col min="24" max="24" width="10.7109375" customWidth="1"/>
    <col min="27" max="27" width="10.5703125" bestFit="1" customWidth="1"/>
  </cols>
  <sheetData>
    <row r="1" spans="1:28">
      <c r="A1" s="1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9">
        <f>[2]Ведомость!$F$1</f>
        <v>41626</v>
      </c>
      <c r="N1" s="56"/>
      <c r="O1" s="16" t="s">
        <v>43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9">
        <f>M1</f>
        <v>41626</v>
      </c>
      <c r="AB1" s="56"/>
    </row>
    <row r="2" spans="1:28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 t="s">
        <v>4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>
      <c r="A3" s="67"/>
      <c r="B3" s="92" t="str">
        <f>[2]Ведомость!$AS$7</f>
        <v>ГПП Яч. 602 (тп5)</v>
      </c>
      <c r="C3" s="83"/>
      <c r="D3" s="79"/>
      <c r="E3" s="93" t="str">
        <f>[2]Ведомость!$AW$7</f>
        <v>ГПП Яч. 609</v>
      </c>
      <c r="F3" s="80"/>
      <c r="G3" s="80"/>
      <c r="H3" s="93" t="str">
        <f>[2]Ведомость!$BA$7</f>
        <v>ГПП Яч. 617 (тп4)</v>
      </c>
      <c r="I3" s="80"/>
      <c r="J3" s="78"/>
      <c r="K3" s="93" t="str">
        <f>[2]Ведомость!$BC$7</f>
        <v>ГПП Яч. 620 (тп3)</v>
      </c>
      <c r="L3" s="80"/>
      <c r="M3" s="80"/>
      <c r="O3" s="67"/>
      <c r="P3" s="92" t="str">
        <f>[2]Ведомость!$AQ$7</f>
        <v>ГПП Яч. 601 (тп6)</v>
      </c>
      <c r="Q3" s="83"/>
      <c r="R3" s="79"/>
      <c r="S3" s="93" t="str">
        <f>[2]Ведомость!$AU$7</f>
        <v>ГПП Яч. 607</v>
      </c>
      <c r="T3" s="80"/>
      <c r="U3" s="78"/>
      <c r="V3" s="92" t="str">
        <f>[2]Ведомость!$AY$7</f>
        <v>ГПП Яч. 611</v>
      </c>
      <c r="W3" s="96"/>
      <c r="X3" s="97"/>
    </row>
    <row r="4" spans="1:28">
      <c r="A4" s="41" t="s">
        <v>0</v>
      </c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3</v>
      </c>
      <c r="H4" s="8" t="s">
        <v>1</v>
      </c>
      <c r="I4" s="8" t="s">
        <v>2</v>
      </c>
      <c r="J4" s="10" t="s">
        <v>3</v>
      </c>
      <c r="K4" s="8" t="s">
        <v>1</v>
      </c>
      <c r="L4" s="8" t="s">
        <v>2</v>
      </c>
      <c r="M4" s="8" t="s">
        <v>3</v>
      </c>
      <c r="N4" s="3"/>
      <c r="O4" s="41" t="s">
        <v>0</v>
      </c>
      <c r="P4" s="8" t="s">
        <v>1</v>
      </c>
      <c r="Q4" s="8" t="s">
        <v>2</v>
      </c>
      <c r="R4" s="8" t="s">
        <v>3</v>
      </c>
      <c r="S4" s="8" t="s">
        <v>1</v>
      </c>
      <c r="T4" s="8" t="s">
        <v>2</v>
      </c>
      <c r="U4" s="10" t="s">
        <v>3</v>
      </c>
      <c r="V4" s="8" t="s">
        <v>1</v>
      </c>
      <c r="W4" s="8" t="s">
        <v>2</v>
      </c>
      <c r="X4" s="4" t="s">
        <v>3</v>
      </c>
    </row>
    <row r="5" spans="1:28" s="46" customFormat="1">
      <c r="A5" s="42">
        <v>40164.041666666664</v>
      </c>
      <c r="B5" s="45">
        <f>C5/(Напряжение!B11*SQRT(3))</f>
        <v>41.500499586916334</v>
      </c>
      <c r="C5" s="45">
        <f>[2]Ведомость!AS10</f>
        <v>473.03999999999996</v>
      </c>
      <c r="D5" s="45">
        <f>[2]Ведомость!AT10</f>
        <v>290.88</v>
      </c>
      <c r="E5" s="45">
        <f>F5/(Напряжение!G11*SQRT(3))</f>
        <v>28.665408959571408</v>
      </c>
      <c r="F5" s="45">
        <f>[2]Ведомость!AW10</f>
        <v>326.88</v>
      </c>
      <c r="G5" s="45">
        <f>[2]Ведомость!AX10</f>
        <v>180.72</v>
      </c>
      <c r="H5" s="45">
        <f>I5/(Напряжение!G11*SQRT(3))</f>
        <v>73.810271087530793</v>
      </c>
      <c r="I5" s="45">
        <f>[2]Ведомость!BA10</f>
        <v>841.68000000000006</v>
      </c>
      <c r="J5" s="45">
        <f>[2]Ведомость!BB10</f>
        <v>315.36</v>
      </c>
      <c r="K5" s="45">
        <f>L5/(Напряжение!B11*SQRT(3))</f>
        <v>86.580443582648385</v>
      </c>
      <c r="L5" s="45">
        <f>[2]Ведомость!BC10</f>
        <v>986.88</v>
      </c>
      <c r="M5" s="45">
        <f>[2]Ведомость!BD10</f>
        <v>361.92</v>
      </c>
      <c r="O5" s="42">
        <f>A5</f>
        <v>40164.041666666664</v>
      </c>
      <c r="P5" s="45">
        <f>Q5/(Напряжение!B11*SQRT(3))</f>
        <v>0</v>
      </c>
      <c r="Q5" s="45">
        <f>[2]Ведомость!AQ10</f>
        <v>0</v>
      </c>
      <c r="R5" s="45">
        <f>[2]Ведомость!AR10</f>
        <v>0</v>
      </c>
      <c r="S5" s="45">
        <f>T5/(Напряжение!B11*SQRT(3))</f>
        <v>3.5373332981237668</v>
      </c>
      <c r="T5" s="45">
        <f>[2]Ведомость!AU10</f>
        <v>40.32</v>
      </c>
      <c r="U5" s="45">
        <f>[2]Ведомость!AV10</f>
        <v>16.32</v>
      </c>
      <c r="V5" s="45">
        <f>W5/(Напряжение!G11*SQRT(3))</f>
        <v>4.5671026022224641</v>
      </c>
      <c r="W5" s="45">
        <f>[2]Ведомость!AY10</f>
        <v>52.08</v>
      </c>
      <c r="X5" s="45">
        <f>[2]Ведомость!AZ10</f>
        <v>14.760000000000002</v>
      </c>
    </row>
    <row r="6" spans="1:28" s="46" customFormat="1">
      <c r="A6" s="42">
        <v>40163.083333333336</v>
      </c>
      <c r="B6" s="45">
        <f>C6/(Напряжение!B12*SQRT(3))</f>
        <v>43.419938981351457</v>
      </c>
      <c r="C6" s="45">
        <f>[2]Ведомость!AS11</f>
        <v>496.8</v>
      </c>
      <c r="D6" s="45">
        <f>[2]Ведомость!AT11</f>
        <v>288.72000000000003</v>
      </c>
      <c r="E6" s="45">
        <f>F6/(Напряжение!G12*SQRT(3))</f>
        <v>29.440695088997163</v>
      </c>
      <c r="F6" s="45">
        <f>[2]Ведомость!AW11</f>
        <v>336.24</v>
      </c>
      <c r="G6" s="45">
        <f>[2]Ведомость!AX11</f>
        <v>195.12</v>
      </c>
      <c r="H6" s="45">
        <f>I6/(Напряжение!G12*SQRT(3))</f>
        <v>78.802717047636946</v>
      </c>
      <c r="I6" s="45">
        <f>[2]Ведомость!BA11</f>
        <v>900</v>
      </c>
      <c r="J6" s="45">
        <f>[2]Ведомость!BB11</f>
        <v>314.64</v>
      </c>
      <c r="K6" s="45">
        <f>L6/(Напряжение!B12*SQRT(3))</f>
        <v>89.860395457057805</v>
      </c>
      <c r="L6" s="45">
        <f>[2]Ведомость!BC11</f>
        <v>1028.1600000000001</v>
      </c>
      <c r="M6" s="45">
        <f>[2]Ведомость!BD11</f>
        <v>358.08</v>
      </c>
      <c r="O6" s="42">
        <f t="shared" ref="O6:O28" si="0">A6</f>
        <v>40163.083333333336</v>
      </c>
      <c r="P6" s="45">
        <f>Q6/(Напряжение!B12*SQRT(3))</f>
        <v>0</v>
      </c>
      <c r="Q6" s="45">
        <f>[2]Ведомость!AQ11</f>
        <v>0</v>
      </c>
      <c r="R6" s="45">
        <f>[2]Ведомость!AR11</f>
        <v>0</v>
      </c>
      <c r="S6" s="45">
        <f>T6/(Напряжение!B12*SQRT(3))</f>
        <v>3.5449128926803848</v>
      </c>
      <c r="T6" s="45">
        <f>[2]Ведомость!AU11</f>
        <v>40.56</v>
      </c>
      <c r="U6" s="45">
        <f>[2]Ведомость!AV11</f>
        <v>16.32</v>
      </c>
      <c r="V6" s="45">
        <f>W6/(Напряжение!G12*SQRT(3))</f>
        <v>4.5705575887629433</v>
      </c>
      <c r="W6" s="45">
        <f>[2]Ведомость!AY11</f>
        <v>52.2</v>
      </c>
      <c r="X6" s="45">
        <f>[2]Ведомость!AZ11</f>
        <v>14.760000000000002</v>
      </c>
    </row>
    <row r="7" spans="1:28" s="46" customFormat="1">
      <c r="A7" s="42">
        <v>40162.125</v>
      </c>
      <c r="B7" s="45">
        <f>C7/(Напряжение!B13*SQRT(3))</f>
        <v>52.553953396700088</v>
      </c>
      <c r="C7" s="45">
        <f>[2]Ведомость!AS12</f>
        <v>600.48</v>
      </c>
      <c r="D7" s="45">
        <f>[2]Ведомость!AT12</f>
        <v>287.27999999999997</v>
      </c>
      <c r="E7" s="45">
        <f>F7/(Напряжение!G13*SQRT(3))</f>
        <v>35.489132985142476</v>
      </c>
      <c r="F7" s="45">
        <f>[2]Ведомость!AW12</f>
        <v>405.36</v>
      </c>
      <c r="G7" s="45">
        <f>[2]Ведомость!AX12</f>
        <v>187.92000000000002</v>
      </c>
      <c r="H7" s="45">
        <f>I7/(Напряжение!G13*SQRT(3))</f>
        <v>99.848644135818262</v>
      </c>
      <c r="I7" s="45">
        <f>[2]Ведомость!BA12</f>
        <v>1140.48</v>
      </c>
      <c r="J7" s="45">
        <f>[2]Ведомость!BB12</f>
        <v>310.32000000000005</v>
      </c>
      <c r="K7" s="45">
        <f>L7/(Напряжение!B13*SQRT(3))</f>
        <v>108.21661386882448</v>
      </c>
      <c r="L7" s="45">
        <f>[2]Ведомость!BC12</f>
        <v>1236.48</v>
      </c>
      <c r="M7" s="45">
        <f>[2]Ведомость!BD12</f>
        <v>360.96000000000004</v>
      </c>
      <c r="O7" s="42">
        <f t="shared" si="0"/>
        <v>40162.125</v>
      </c>
      <c r="P7" s="45">
        <f>Q7/(Напряжение!B13*SQRT(3))</f>
        <v>0</v>
      </c>
      <c r="Q7" s="45">
        <f>[2]Ведомость!AQ12</f>
        <v>0</v>
      </c>
      <c r="R7" s="45">
        <f>[2]Ведомость!AR12</f>
        <v>0</v>
      </c>
      <c r="S7" s="45">
        <f>T7/(Напряжение!B13*SQRT(3))</f>
        <v>3.5393050149256453</v>
      </c>
      <c r="T7" s="45">
        <f>[2]Ведомость!AU12</f>
        <v>40.44</v>
      </c>
      <c r="U7" s="45">
        <f>[2]Ведомость!AV12</f>
        <v>16.079999999999998</v>
      </c>
      <c r="V7" s="45">
        <f>W7/(Напряжение!G13*SQRT(3))</f>
        <v>4.5700926135396616</v>
      </c>
      <c r="W7" s="45">
        <f>[2]Ведомость!AY12</f>
        <v>52.2</v>
      </c>
      <c r="X7" s="45">
        <f>[2]Ведомость!AZ12</f>
        <v>14.52</v>
      </c>
    </row>
    <row r="8" spans="1:28" s="46" customFormat="1">
      <c r="A8" s="42">
        <v>40161.166666666701</v>
      </c>
      <c r="B8" s="45">
        <f>C8/(Напряжение!B14*SQRT(3))</f>
        <v>70.333358039370921</v>
      </c>
      <c r="C8" s="45">
        <f>[2]Ведомость!AS13</f>
        <v>802.8</v>
      </c>
      <c r="D8" s="45">
        <f>[2]Ведомость!AT13</f>
        <v>303.12</v>
      </c>
      <c r="E8" s="45">
        <f>F8/(Напряжение!G14*SQRT(3))</f>
        <v>41.772673867169011</v>
      </c>
      <c r="F8" s="45">
        <f>[2]Ведомость!AW13</f>
        <v>475.92</v>
      </c>
      <c r="G8" s="45">
        <f>[2]Ведомость!AX13</f>
        <v>203.04000000000002</v>
      </c>
      <c r="H8" s="45">
        <f>I8/(Напряжение!G14*SQRT(3))</f>
        <v>116.91292988542007</v>
      </c>
      <c r="I8" s="45">
        <f>[2]Ведомость!BA13</f>
        <v>1332</v>
      </c>
      <c r="J8" s="45">
        <f>[2]Ведомость!BB13</f>
        <v>313.92</v>
      </c>
      <c r="K8" s="45">
        <f>L8/(Напряжение!B14*SQRT(3))</f>
        <v>133.64389348228448</v>
      </c>
      <c r="L8" s="45">
        <f>[2]Ведомость!BC13</f>
        <v>1525.44</v>
      </c>
      <c r="M8" s="45">
        <f>[2]Ведомость!BD13</f>
        <v>387.84000000000003</v>
      </c>
      <c r="O8" s="42">
        <f t="shared" si="0"/>
        <v>40161.166666666701</v>
      </c>
      <c r="P8" s="45">
        <f>Q8/(Напряжение!B14*SQRT(3))</f>
        <v>0</v>
      </c>
      <c r="Q8" s="45">
        <f>[2]Ведомость!AQ13</f>
        <v>0</v>
      </c>
      <c r="R8" s="45">
        <f>[2]Ведомость!AR13</f>
        <v>0</v>
      </c>
      <c r="S8" s="45">
        <f>T8/(Напряжение!B14*SQRT(3))</f>
        <v>3.5219245057084096</v>
      </c>
      <c r="T8" s="45">
        <f>[2]Ведомость!AU13</f>
        <v>40.200000000000003</v>
      </c>
      <c r="U8" s="45">
        <f>[2]Ведомость!AV13</f>
        <v>15.84</v>
      </c>
      <c r="V8" s="45">
        <f>W8/(Напряжение!G14*SQRT(3))</f>
        <v>4.6343864098725067</v>
      </c>
      <c r="W8" s="45">
        <f>[2]Ведомость!AY13</f>
        <v>52.8</v>
      </c>
      <c r="X8" s="45">
        <f>[2]Ведомость!AZ13</f>
        <v>14.16</v>
      </c>
    </row>
    <row r="9" spans="1:28" s="46" customFormat="1">
      <c r="A9" s="42">
        <v>40160.208333333401</v>
      </c>
      <c r="B9" s="45">
        <f>C9/(Напряжение!B15*SQRT(3))</f>
        <v>84.185844042879808</v>
      </c>
      <c r="C9" s="45">
        <f>[2]Ведомость!AS14</f>
        <v>959.04</v>
      </c>
      <c r="D9" s="45">
        <f>[2]Ведомость!AT14</f>
        <v>324</v>
      </c>
      <c r="E9" s="45">
        <f>F9/(Напряжение!G15*SQRT(3))</f>
        <v>54.740705814693513</v>
      </c>
      <c r="F9" s="45">
        <f>[2]Ведомость!AW14</f>
        <v>621.36</v>
      </c>
      <c r="G9" s="45">
        <f>[2]Ведомость!AX14</f>
        <v>354.24</v>
      </c>
      <c r="H9" s="45">
        <f>I9/(Напряжение!G15*SQRT(3))</f>
        <v>109.9888573379821</v>
      </c>
      <c r="I9" s="45">
        <f>[2]Ведомость!BA14</f>
        <v>1248.48</v>
      </c>
      <c r="J9" s="45">
        <f>[2]Ведомость!BB14</f>
        <v>307.44000000000005</v>
      </c>
      <c r="K9" s="45">
        <f>L9/(Напряжение!B15*SQRT(3))</f>
        <v>135.08499299373008</v>
      </c>
      <c r="L9" s="45">
        <f>[2]Ведомость!BC14</f>
        <v>1538.88</v>
      </c>
      <c r="M9" s="45">
        <f>[2]Ведомость!BD14</f>
        <v>404.15999999999997</v>
      </c>
      <c r="O9" s="42">
        <f t="shared" si="0"/>
        <v>40160.208333333401</v>
      </c>
      <c r="P9" s="45">
        <f>Q9/(Напряжение!B15*SQRT(3))</f>
        <v>0</v>
      </c>
      <c r="Q9" s="45">
        <f>[2]Ведомость!AQ14</f>
        <v>0</v>
      </c>
      <c r="R9" s="45">
        <f>[2]Ведомость!AR14</f>
        <v>0</v>
      </c>
      <c r="S9" s="45">
        <f>T9/(Напряжение!B15*SQRT(3))</f>
        <v>3.4866759732473995</v>
      </c>
      <c r="T9" s="45">
        <f>[2]Ведомость!AU14</f>
        <v>39.72</v>
      </c>
      <c r="U9" s="45">
        <f>[2]Ведомость!AV14</f>
        <v>15.48</v>
      </c>
      <c r="V9" s="45">
        <f>W9/(Напряжение!G15*SQRT(3))</f>
        <v>4.7573035180788104</v>
      </c>
      <c r="W9" s="45">
        <f>[2]Ведомость!AY14</f>
        <v>54</v>
      </c>
      <c r="X9" s="45">
        <f>[2]Ведомость!AZ14</f>
        <v>13.8</v>
      </c>
    </row>
    <row r="10" spans="1:28" s="46" customFormat="1">
      <c r="A10" s="42">
        <v>40159.25</v>
      </c>
      <c r="B10" s="45">
        <f>C10/(Напряжение!B16*SQRT(3))</f>
        <v>89.021251085940051</v>
      </c>
      <c r="C10" s="45">
        <f>[2]Ведомость!AS15</f>
        <v>1008</v>
      </c>
      <c r="D10" s="45">
        <f>[2]Ведомость!AT15</f>
        <v>327.60000000000002</v>
      </c>
      <c r="E10" s="45">
        <f>F10/(Напряжение!G16*SQRT(3))</f>
        <v>74.709104735011849</v>
      </c>
      <c r="F10" s="45">
        <f>[2]Ведомость!AW15</f>
        <v>846</v>
      </c>
      <c r="G10" s="45">
        <f>[2]Ведомость!AX15</f>
        <v>414.72</v>
      </c>
      <c r="H10" s="45">
        <f>I10/(Напряжение!G16*SQRT(3))</f>
        <v>109.80648840626849</v>
      </c>
      <c r="I10" s="45">
        <f>[2]Ведомость!BA15</f>
        <v>1243.44</v>
      </c>
      <c r="J10" s="45">
        <f>[2]Ведомость!BB15</f>
        <v>308.15999999999997</v>
      </c>
      <c r="K10" s="45">
        <f>L10/(Напряжение!B16*SQRT(3))</f>
        <v>144.2144267592229</v>
      </c>
      <c r="L10" s="45">
        <f>[2]Ведомость!BC15</f>
        <v>1632.96</v>
      </c>
      <c r="M10" s="45">
        <f>[2]Ведомость!BD15</f>
        <v>413.76</v>
      </c>
      <c r="O10" s="42">
        <f t="shared" si="0"/>
        <v>40159.25</v>
      </c>
      <c r="P10" s="45">
        <f>Q10/(Напряжение!B16*SQRT(3))</f>
        <v>0</v>
      </c>
      <c r="Q10" s="45">
        <f>[2]Ведомость!AQ15</f>
        <v>0</v>
      </c>
      <c r="R10" s="45">
        <f>[2]Ведомость!AR15</f>
        <v>0</v>
      </c>
      <c r="S10" s="45">
        <f>T10/(Напряжение!B16*SQRT(3))</f>
        <v>3.4972634355190739</v>
      </c>
      <c r="T10" s="45">
        <f>[2]Ведомость!AU15</f>
        <v>39.6</v>
      </c>
      <c r="U10" s="45">
        <f>[2]Ведомость!AV15</f>
        <v>15.239999999999998</v>
      </c>
      <c r="V10" s="45">
        <f>W10/(Напряжение!G16*SQRT(3))</f>
        <v>4.7474721874163555</v>
      </c>
      <c r="W10" s="45">
        <f>[2]Ведомость!AY15</f>
        <v>53.76</v>
      </c>
      <c r="X10" s="45">
        <f>[2]Ведомость!AZ15</f>
        <v>13.44</v>
      </c>
    </row>
    <row r="11" spans="1:28" s="46" customFormat="1">
      <c r="A11" s="42">
        <v>40158.291666666701</v>
      </c>
      <c r="B11" s="45">
        <f>C11/(Напряжение!B17*SQRT(3))</f>
        <v>86.582576135158277</v>
      </c>
      <c r="C11" s="45">
        <f>[2]Ведомость!AS16</f>
        <v>975.59999999999991</v>
      </c>
      <c r="D11" s="45">
        <f>[2]Ведомость!AT16</f>
        <v>301.67999999999995</v>
      </c>
      <c r="E11" s="45">
        <f>F11/(Напряжение!G17*SQRT(3))</f>
        <v>75.174287052748554</v>
      </c>
      <c r="F11" s="45">
        <f>[2]Ведомость!AW16</f>
        <v>846</v>
      </c>
      <c r="G11" s="45">
        <f>[2]Ведомость!AX16</f>
        <v>389.52</v>
      </c>
      <c r="H11" s="45">
        <f>I11/(Напряжение!G17*SQRT(3))</f>
        <v>109.46655757213003</v>
      </c>
      <c r="I11" s="45">
        <f>[2]Ведомость!BA16</f>
        <v>1231.92</v>
      </c>
      <c r="J11" s="45">
        <f>[2]Ведомость!BB16</f>
        <v>298.08</v>
      </c>
      <c r="K11" s="45">
        <f>L11/(Напряжение!B17*SQRT(3))</f>
        <v>141.68445177148166</v>
      </c>
      <c r="L11" s="45">
        <f>[2]Ведомость!BC16</f>
        <v>1596.48</v>
      </c>
      <c r="M11" s="45">
        <f>[2]Ведомость!BD16</f>
        <v>382.08</v>
      </c>
      <c r="O11" s="42">
        <f t="shared" si="0"/>
        <v>40158.291666666701</v>
      </c>
      <c r="P11" s="45">
        <f>Q11/(Напряжение!B17*SQRT(3))</f>
        <v>0</v>
      </c>
      <c r="Q11" s="45">
        <f>[2]Ведомость!AQ16</f>
        <v>0</v>
      </c>
      <c r="R11" s="45">
        <f>[2]Ведомость!AR16</f>
        <v>0</v>
      </c>
      <c r="S11" s="45">
        <f>T11/(Напряжение!B17*SQRT(3))</f>
        <v>2.8860858711719426</v>
      </c>
      <c r="T11" s="45">
        <f>[2]Ведомость!AU16</f>
        <v>32.519999999999996</v>
      </c>
      <c r="U11" s="45">
        <f>[2]Ведомость!AV16</f>
        <v>5.88</v>
      </c>
      <c r="V11" s="45">
        <f>W11/(Напряжение!G17*SQRT(3))</f>
        <v>4.7983587480477796</v>
      </c>
      <c r="W11" s="45">
        <f>[2]Ведомость!AY16</f>
        <v>54</v>
      </c>
      <c r="X11" s="45">
        <f>[2]Ведомость!AZ16</f>
        <v>12.72</v>
      </c>
    </row>
    <row r="12" spans="1:28" s="46" customFormat="1">
      <c r="A12" s="42">
        <v>40157.333333333401</v>
      </c>
      <c r="B12" s="45">
        <f>C12/(Напряжение!B18*SQRT(3))</f>
        <v>83.016198401684349</v>
      </c>
      <c r="C12" s="45">
        <f>[2]Ведомость!AS17</f>
        <v>935.28</v>
      </c>
      <c r="D12" s="45">
        <f>[2]Ведомость!AT17</f>
        <v>295.2</v>
      </c>
      <c r="E12" s="45">
        <f>F12/(Напряжение!G18*SQRT(3))</f>
        <v>70.064680553641665</v>
      </c>
      <c r="F12" s="45">
        <f>[2]Ведомость!AW17</f>
        <v>789.12</v>
      </c>
      <c r="G12" s="45">
        <f>[2]Ведомость!AX17</f>
        <v>388.08</v>
      </c>
      <c r="H12" s="45">
        <f>I12/(Напряжение!G18*SQRT(3))</f>
        <v>108.86875089676256</v>
      </c>
      <c r="I12" s="45">
        <f>[2]Ведомость!BA17</f>
        <v>1226.1600000000001</v>
      </c>
      <c r="J12" s="45">
        <f>[2]Ведомость!BB17</f>
        <v>297.36</v>
      </c>
      <c r="K12" s="45">
        <f>L12/(Напряжение!B18*SQRT(3))</f>
        <v>131.30917294020591</v>
      </c>
      <c r="L12" s="45">
        <f>[2]Ведомость!BC17</f>
        <v>1479.3600000000001</v>
      </c>
      <c r="M12" s="45">
        <f>[2]Ведомость!BD17</f>
        <v>370.56</v>
      </c>
      <c r="O12" s="42">
        <f t="shared" si="0"/>
        <v>40157.333333333401</v>
      </c>
      <c r="P12" s="45">
        <f>Q12/(Напряжение!B18*SQRT(3))</f>
        <v>0</v>
      </c>
      <c r="Q12" s="45">
        <f>[2]Ведомость!AQ17</f>
        <v>0</v>
      </c>
      <c r="R12" s="45">
        <f>[2]Ведомость!AR17</f>
        <v>0</v>
      </c>
      <c r="S12" s="45">
        <f>T12/(Напряжение!B18*SQRT(3))</f>
        <v>2.8865011248212031</v>
      </c>
      <c r="T12" s="45">
        <f>[2]Ведомость!AU17</f>
        <v>32.519999999999996</v>
      </c>
      <c r="U12" s="45">
        <f>[2]Ведомость!AV17</f>
        <v>6</v>
      </c>
      <c r="V12" s="45">
        <f>W12/(Напряжение!G18*SQRT(3))</f>
        <v>4.7839175134709722</v>
      </c>
      <c r="W12" s="45">
        <f>[2]Ведомость!AY17</f>
        <v>53.88</v>
      </c>
      <c r="X12" s="45">
        <f>[2]Ведомость!AZ17</f>
        <v>13.559999999999999</v>
      </c>
    </row>
    <row r="13" spans="1:28" s="46" customFormat="1">
      <c r="A13" s="42">
        <v>40156.375</v>
      </c>
      <c r="B13" s="45">
        <f>C13/(Напряжение!B19*SQRT(3))</f>
        <v>79.282729832864419</v>
      </c>
      <c r="C13" s="45">
        <f>[2]Ведомость!AS18</f>
        <v>892.07999999999993</v>
      </c>
      <c r="D13" s="45">
        <f>[2]Ведомость!AT18</f>
        <v>302.39999999999998</v>
      </c>
      <c r="E13" s="45">
        <f>F13/(Напряжение!G19*SQRT(3))</f>
        <v>67.531183163931928</v>
      </c>
      <c r="F13" s="45">
        <f>[2]Ведомость!AW18</f>
        <v>759.59999999999991</v>
      </c>
      <c r="G13" s="45">
        <f>[2]Ведомость!AX18</f>
        <v>249.12</v>
      </c>
      <c r="H13" s="45">
        <f>I13/(Напряжение!G19*SQRT(3))</f>
        <v>109.20208386508804</v>
      </c>
      <c r="I13" s="45">
        <f>[2]Ведомость!BA18</f>
        <v>1228.32</v>
      </c>
      <c r="J13" s="45">
        <f>[2]Ведомость!BB18</f>
        <v>307.44</v>
      </c>
      <c r="K13" s="45">
        <f>L13/(Напряжение!B19*SQRT(3))</f>
        <v>138.81409893792889</v>
      </c>
      <c r="L13" s="45">
        <f>[2]Ведомость!BC18</f>
        <v>1561.92</v>
      </c>
      <c r="M13" s="45">
        <f>[2]Ведомость!BD18</f>
        <v>387.84000000000003</v>
      </c>
      <c r="O13" s="42">
        <f t="shared" si="0"/>
        <v>40156.375</v>
      </c>
      <c r="P13" s="45">
        <f>Q13/(Напряжение!B19*SQRT(3))</f>
        <v>0</v>
      </c>
      <c r="Q13" s="45">
        <f>[2]Ведомость!AQ18</f>
        <v>0</v>
      </c>
      <c r="R13" s="45">
        <f>[2]Ведомость!AR18</f>
        <v>0.24</v>
      </c>
      <c r="S13" s="45">
        <f>T13/(Напряжение!B19*SQRT(3))</f>
        <v>2.9115126774780724</v>
      </c>
      <c r="T13" s="45">
        <f>[2]Ведомость!AU18</f>
        <v>32.760000000000005</v>
      </c>
      <c r="U13" s="45">
        <f>[2]Ведомость!AV18</f>
        <v>6.12</v>
      </c>
      <c r="V13" s="45">
        <f>W13/(Напряжение!G19*SQRT(3))</f>
        <v>4.747452844857774</v>
      </c>
      <c r="W13" s="45">
        <f>[2]Ведомость!AY18</f>
        <v>53.4</v>
      </c>
      <c r="X13" s="45">
        <f>[2]Ведомость!AZ18</f>
        <v>13.68</v>
      </c>
    </row>
    <row r="14" spans="1:28" s="46" customFormat="1">
      <c r="A14" s="42">
        <v>40155.416666666701</v>
      </c>
      <c r="B14" s="45">
        <f>C14/(Напряжение!B20*SQRT(3))</f>
        <v>78.712268422584827</v>
      </c>
      <c r="C14" s="45">
        <f>[2]Ведомость!AS19</f>
        <v>888.48</v>
      </c>
      <c r="D14" s="45">
        <f>[2]Ведомость!AT19</f>
        <v>294.48</v>
      </c>
      <c r="E14" s="45">
        <f>F14/(Напряжение!G20*SQRT(3))</f>
        <v>75.187803151403841</v>
      </c>
      <c r="F14" s="45">
        <f>[2]Ведомость!AW19</f>
        <v>847.44</v>
      </c>
      <c r="G14" s="45">
        <f>[2]Ведомость!AX19</f>
        <v>392.4</v>
      </c>
      <c r="H14" s="45">
        <f>I14/(Напряжение!G20*SQRT(3))</f>
        <v>106.48943742853882</v>
      </c>
      <c r="I14" s="45">
        <f>[2]Ведомость!BA19</f>
        <v>1200.24</v>
      </c>
      <c r="J14" s="45">
        <f>[2]Ведомость!BB19</f>
        <v>311.04000000000002</v>
      </c>
      <c r="K14" s="45">
        <f>L14/(Напряжение!B20*SQRT(3))</f>
        <v>134.71662148176591</v>
      </c>
      <c r="L14" s="45">
        <f>[2]Ведомость!BC19</f>
        <v>1520.6399999999999</v>
      </c>
      <c r="M14" s="45">
        <f>[2]Ведомость!BD19</f>
        <v>386.88</v>
      </c>
      <c r="O14" s="42">
        <f t="shared" si="0"/>
        <v>40155.416666666701</v>
      </c>
      <c r="P14" s="45">
        <f>Q14/(Напряжение!B20*SQRT(3))</f>
        <v>0</v>
      </c>
      <c r="Q14" s="45">
        <f>[2]Ведомость!AQ19</f>
        <v>0</v>
      </c>
      <c r="R14" s="45">
        <f>[2]Ведомость!AR19</f>
        <v>0</v>
      </c>
      <c r="S14" s="45">
        <f>T14/(Напряжение!B20*SQRT(3))</f>
        <v>2.8916446530177029</v>
      </c>
      <c r="T14" s="45">
        <f>[2]Ведомость!AU19</f>
        <v>32.64</v>
      </c>
      <c r="U14" s="45">
        <f>[2]Ведомость!AV19</f>
        <v>6</v>
      </c>
      <c r="V14" s="45">
        <f>W14/(Напряжение!G20*SQRT(3))</f>
        <v>4.6952451415702479</v>
      </c>
      <c r="W14" s="45">
        <f>[2]Ведомость!AY19</f>
        <v>52.92</v>
      </c>
      <c r="X14" s="45">
        <f>[2]Ведомость!AZ19</f>
        <v>12.96</v>
      </c>
    </row>
    <row r="15" spans="1:28" s="46" customFormat="1">
      <c r="A15" s="42">
        <v>40154.458333333401</v>
      </c>
      <c r="B15" s="45">
        <f>C15/(Напряжение!B21*SQRT(3))</f>
        <v>75.378832261743753</v>
      </c>
      <c r="C15" s="45">
        <f>[2]Ведомость!AS20</f>
        <v>851.76</v>
      </c>
      <c r="D15" s="45">
        <f>[2]Ведомость!AT20</f>
        <v>292.32</v>
      </c>
      <c r="E15" s="45">
        <f>F15/(Напряжение!G21*SQRT(3))</f>
        <v>84.209839342651094</v>
      </c>
      <c r="F15" s="45">
        <f>[2]Ведомость!AW20</f>
        <v>949.68000000000006</v>
      </c>
      <c r="G15" s="45">
        <f>[2]Ведомость!AX20</f>
        <v>523.44000000000005</v>
      </c>
      <c r="H15" s="45">
        <f>I15/(Напряжение!G21*SQRT(3))</f>
        <v>103.61832392200357</v>
      </c>
      <c r="I15" s="45">
        <f>[2]Ведомость!BA20</f>
        <v>1168.56</v>
      </c>
      <c r="J15" s="45">
        <f>[2]Ведомость!BB20</f>
        <v>305.27999999999997</v>
      </c>
      <c r="K15" s="45">
        <f>L15/(Напряжение!B21*SQRT(3))</f>
        <v>127.43674093278742</v>
      </c>
      <c r="L15" s="45">
        <f>[2]Ведомость!BC20</f>
        <v>1440</v>
      </c>
      <c r="M15" s="45">
        <f>[2]Ведомость!BD20</f>
        <v>342.72</v>
      </c>
      <c r="O15" s="42">
        <f t="shared" si="0"/>
        <v>40154.458333333401</v>
      </c>
      <c r="P15" s="45">
        <f>Q15/(Напряжение!B21*SQRT(3))</f>
        <v>0</v>
      </c>
      <c r="Q15" s="45">
        <f>[2]Ведомость!AQ20</f>
        <v>0</v>
      </c>
      <c r="R15" s="45">
        <f>[2]Ведомость!AR20</f>
        <v>0</v>
      </c>
      <c r="S15" s="45">
        <f>T15/(Напряжение!B21*SQRT(3))</f>
        <v>2.8673266709877168</v>
      </c>
      <c r="T15" s="45">
        <f>[2]Ведомость!AU20</f>
        <v>32.4</v>
      </c>
      <c r="U15" s="45">
        <f>[2]Ведомость!AV20</f>
        <v>5.88</v>
      </c>
      <c r="V15" s="45">
        <f>W15/(Напряжение!G21*SQRT(3))</f>
        <v>4.6393088139241687</v>
      </c>
      <c r="W15" s="45">
        <f>[2]Ведомость!AY20</f>
        <v>52.32</v>
      </c>
      <c r="X15" s="45">
        <f>[2]Ведомость!AZ20</f>
        <v>12.84</v>
      </c>
    </row>
    <row r="16" spans="1:28" s="46" customFormat="1">
      <c r="A16" s="42">
        <v>40153.500000000102</v>
      </c>
      <c r="B16" s="45">
        <f>C16/(Напряжение!B22*SQRT(3))</f>
        <v>73.713444401339785</v>
      </c>
      <c r="C16" s="45">
        <f>[2]Ведомость!AS21</f>
        <v>830.16000000000008</v>
      </c>
      <c r="D16" s="45">
        <f>[2]Ведомость!AT21</f>
        <v>285.84000000000003</v>
      </c>
      <c r="E16" s="45">
        <f>F16/(Напряжение!G22*SQRT(3))</f>
        <v>104.76566220371528</v>
      </c>
      <c r="F16" s="45">
        <f>[2]Ведомость!AW21</f>
        <v>1180.08</v>
      </c>
      <c r="G16" s="45">
        <f>[2]Ведомость!AX21</f>
        <v>985.68</v>
      </c>
      <c r="H16" s="45">
        <f>I16/(Напряжение!G22*SQRT(3))</f>
        <v>101.56963834149089</v>
      </c>
      <c r="I16" s="45">
        <f>[2]Ведомость!BA21</f>
        <v>1144.08</v>
      </c>
      <c r="J16" s="45">
        <f>[2]Ведомость!BB21</f>
        <v>304.56</v>
      </c>
      <c r="K16" s="45">
        <f>L16/(Напряжение!B22*SQRT(3))</f>
        <v>127.26703959664675</v>
      </c>
      <c r="L16" s="45">
        <f>[2]Ведомость!BC21</f>
        <v>1433.28</v>
      </c>
      <c r="M16" s="45">
        <f>[2]Ведомость!BD21</f>
        <v>335.03999999999996</v>
      </c>
      <c r="O16" s="42">
        <f t="shared" si="0"/>
        <v>40153.500000000102</v>
      </c>
      <c r="P16" s="45">
        <f>Q16/(Напряжение!B22*SQRT(3))</f>
        <v>0</v>
      </c>
      <c r="Q16" s="45">
        <f>[2]Ведомость!AQ21</f>
        <v>0</v>
      </c>
      <c r="R16" s="45">
        <f>[2]Ведомость!AR21</f>
        <v>0</v>
      </c>
      <c r="S16" s="45">
        <f>T16/(Напряжение!B22*SQRT(3))</f>
        <v>2.8449681490543104</v>
      </c>
      <c r="T16" s="45">
        <f>[2]Ведомость!AU21</f>
        <v>32.04</v>
      </c>
      <c r="U16" s="45">
        <f>[2]Ведомость!AV21</f>
        <v>5.64</v>
      </c>
      <c r="V16" s="45">
        <f>W16/(Напряжение!G22*SQRT(3))</f>
        <v>4.4957402328622988</v>
      </c>
      <c r="W16" s="45">
        <f>[2]Ведомость!AY21</f>
        <v>50.64</v>
      </c>
      <c r="X16" s="45">
        <f>[2]Ведомость!AZ21</f>
        <v>12.84</v>
      </c>
    </row>
    <row r="17" spans="1:24" s="46" customFormat="1">
      <c r="A17" s="42">
        <v>40152.541666666701</v>
      </c>
      <c r="B17" s="45">
        <f>C17/(Напряжение!B23*SQRT(3))</f>
        <v>71.399374529869476</v>
      </c>
      <c r="C17" s="45">
        <f>[2]Ведомость!AS22</f>
        <v>797.04</v>
      </c>
      <c r="D17" s="45">
        <f>[2]Ведомость!AT22</f>
        <v>296.64</v>
      </c>
      <c r="E17" s="45">
        <f>F17/(Напряжение!G23*SQRT(3))</f>
        <v>73.260047241862949</v>
      </c>
      <c r="F17" s="45">
        <f>[2]Ведомость!AW22</f>
        <v>825.12000000000012</v>
      </c>
      <c r="G17" s="45">
        <f>[2]Ведомость!AX22</f>
        <v>475.92</v>
      </c>
      <c r="H17" s="45">
        <f>I17/(Напряжение!G23*SQRT(3))</f>
        <v>105.28734538163025</v>
      </c>
      <c r="I17" s="45">
        <f>[2]Ведомость!BA22</f>
        <v>1185.8399999999999</v>
      </c>
      <c r="J17" s="45">
        <f>[2]Ведомость!BB22</f>
        <v>303.84000000000003</v>
      </c>
      <c r="K17" s="45">
        <f>L17/(Напряжение!B23*SQRT(3))</f>
        <v>137.68190138189829</v>
      </c>
      <c r="L17" s="45">
        <f>[2]Ведомость!BC22</f>
        <v>1536.96</v>
      </c>
      <c r="M17" s="45">
        <f>[2]Ведомость!BD22</f>
        <v>385.91999999999996</v>
      </c>
      <c r="O17" s="42">
        <f t="shared" si="0"/>
        <v>40152.541666666701</v>
      </c>
      <c r="P17" s="45">
        <f>Q17/(Напряжение!B23*SQRT(3))</f>
        <v>0</v>
      </c>
      <c r="Q17" s="45">
        <f>[2]Ведомость!AQ22</f>
        <v>0</v>
      </c>
      <c r="R17" s="45">
        <f>[2]Ведомость!AR22</f>
        <v>0</v>
      </c>
      <c r="S17" s="45">
        <f>T17/(Напряжение!B23*SQRT(3))</f>
        <v>2.9239129587661097</v>
      </c>
      <c r="T17" s="45">
        <f>[2]Ведомость!AU22</f>
        <v>32.64</v>
      </c>
      <c r="U17" s="45">
        <f>[2]Ведомость!AV22</f>
        <v>5.88</v>
      </c>
      <c r="V17" s="45">
        <f>W17/(Напряжение!G23*SQRT(3))</f>
        <v>4.4855264527085943</v>
      </c>
      <c r="W17" s="45">
        <f>[2]Ведомость!AY22</f>
        <v>50.519999999999996</v>
      </c>
      <c r="X17" s="45">
        <f>[2]Ведомость!AZ22</f>
        <v>12.84</v>
      </c>
    </row>
    <row r="18" spans="1:24" s="46" customFormat="1">
      <c r="A18" s="42">
        <v>40151.583333333401</v>
      </c>
      <c r="B18" s="45">
        <f>C18/(Напряжение!B24*SQRT(3))</f>
        <v>74.073040311836778</v>
      </c>
      <c r="C18" s="45">
        <f>[2]Ведомость!AS23</f>
        <v>828</v>
      </c>
      <c r="D18" s="45">
        <f>[2]Ведомость!AT23</f>
        <v>307.44000000000005</v>
      </c>
      <c r="E18" s="45">
        <f>F18/(Напряжение!G24*SQRT(3))</f>
        <v>31.505964884376063</v>
      </c>
      <c r="F18" s="45">
        <f>[2]Ведомость!AW23</f>
        <v>354.96000000000004</v>
      </c>
      <c r="G18" s="45">
        <f>[2]Ведомость!AX23</f>
        <v>178.56</v>
      </c>
      <c r="H18" s="45">
        <f>I18/(Напряжение!G24*SQRT(3))</f>
        <v>113.11472179583292</v>
      </c>
      <c r="I18" s="45">
        <f>[2]Ведомость!BA23</f>
        <v>1274.4000000000001</v>
      </c>
      <c r="J18" s="45">
        <f>[2]Ведомость!BB23</f>
        <v>311.76</v>
      </c>
      <c r="K18" s="45">
        <f>L18/(Напряжение!B24*SQRT(3))</f>
        <v>137.41085739007403</v>
      </c>
      <c r="L18" s="45">
        <f>[2]Ведомость!BC23</f>
        <v>1536</v>
      </c>
      <c r="M18" s="45">
        <f>[2]Ведомость!BD23</f>
        <v>379.2</v>
      </c>
      <c r="O18" s="42">
        <f t="shared" si="0"/>
        <v>40151.583333333401</v>
      </c>
      <c r="P18" s="45">
        <f>Q18/(Напряжение!B24*SQRT(3))</f>
        <v>0</v>
      </c>
      <c r="Q18" s="45">
        <f>[2]Ведомость!AQ23</f>
        <v>0</v>
      </c>
      <c r="R18" s="45">
        <f>[2]Ведомость!AR23</f>
        <v>0</v>
      </c>
      <c r="S18" s="45">
        <f>T18/(Напряжение!B24*SQRT(3))</f>
        <v>3.0058625054078694</v>
      </c>
      <c r="T18" s="45">
        <f>[2]Ведомость!AU23</f>
        <v>33.6</v>
      </c>
      <c r="U18" s="45">
        <f>[2]Ведомость!AV23</f>
        <v>7.92</v>
      </c>
      <c r="V18" s="45">
        <f>W18/(Напряжение!G24*SQRT(3))</f>
        <v>4.5799746113190354</v>
      </c>
      <c r="W18" s="45">
        <f>[2]Ведомость!AY23</f>
        <v>51.6</v>
      </c>
      <c r="X18" s="45">
        <f>[2]Ведомость!AZ23</f>
        <v>12.96</v>
      </c>
    </row>
    <row r="19" spans="1:24" s="46" customFormat="1">
      <c r="A19" s="42">
        <v>40150.625000000102</v>
      </c>
      <c r="B19" s="45">
        <f>C19/(Напряжение!B25*SQRT(3))</f>
        <v>84.632045478588651</v>
      </c>
      <c r="C19" s="45">
        <f>[2]Ведомость!AS24</f>
        <v>957.59999999999991</v>
      </c>
      <c r="D19" s="45">
        <f>[2]Ведомость!AT24</f>
        <v>321.12</v>
      </c>
      <c r="E19" s="45">
        <f>F19/(Напряжение!G25*SQRT(3))</f>
        <v>34.65496842431876</v>
      </c>
      <c r="F19" s="45">
        <f>[2]Ведомость!AW24</f>
        <v>390.24</v>
      </c>
      <c r="G19" s="45">
        <f>[2]Ведомость!AX24</f>
        <v>180</v>
      </c>
      <c r="H19" s="45">
        <f>I19/(Напряжение!G25*SQRT(3))</f>
        <v>142.32833895301394</v>
      </c>
      <c r="I19" s="45">
        <f>[2]Ведомость!BA24</f>
        <v>1602.7199999999998</v>
      </c>
      <c r="J19" s="45">
        <f>[2]Ведомость!BB24</f>
        <v>337.68</v>
      </c>
      <c r="K19" s="45">
        <f>L19/(Напряжение!B25*SQRT(3))</f>
        <v>152.80432471873502</v>
      </c>
      <c r="L19" s="45">
        <f>[2]Ведомость!BC24</f>
        <v>1728.96</v>
      </c>
      <c r="M19" s="45">
        <f>[2]Ведомость!BD24</f>
        <v>409.92</v>
      </c>
      <c r="O19" s="42">
        <f t="shared" si="0"/>
        <v>40150.625000000102</v>
      </c>
      <c r="P19" s="45">
        <f>Q19/(Напряжение!B25*SQRT(3))</f>
        <v>0</v>
      </c>
      <c r="Q19" s="45">
        <f>[2]Ведомость!AQ24</f>
        <v>0</v>
      </c>
      <c r="R19" s="45">
        <f>[2]Ведомость!AR24</f>
        <v>0</v>
      </c>
      <c r="S19" s="45">
        <f>T19/(Напряжение!B25*SQRT(3))</f>
        <v>3.5104269490492288</v>
      </c>
      <c r="T19" s="45">
        <f>[2]Ведомость!AU24</f>
        <v>39.72</v>
      </c>
      <c r="U19" s="45">
        <f>[2]Ведомость!AV24</f>
        <v>15.6</v>
      </c>
      <c r="V19" s="45">
        <f>W19/(Напряжение!G25*SQRT(3))</f>
        <v>4.6142685509624917</v>
      </c>
      <c r="W19" s="45">
        <f>[2]Ведомость!AY24</f>
        <v>51.96</v>
      </c>
      <c r="X19" s="45">
        <f>[2]Ведомость!AZ24</f>
        <v>13.44</v>
      </c>
    </row>
    <row r="20" spans="1:24" s="46" customFormat="1">
      <c r="A20" s="42">
        <v>40149.666666666701</v>
      </c>
      <c r="B20" s="45">
        <f>C20/(Напряжение!B26*SQRT(3))</f>
        <v>84.863929692680216</v>
      </c>
      <c r="C20" s="45">
        <f>[2]Ведомость!AS25</f>
        <v>957.6</v>
      </c>
      <c r="D20" s="45">
        <f>[2]Ведомость!AT25</f>
        <v>309.60000000000002</v>
      </c>
      <c r="E20" s="45">
        <f>F20/(Напряжение!G26*SQRT(3))</f>
        <v>33.238850601827075</v>
      </c>
      <c r="F20" s="45">
        <f>[2]Ведомость!AW25</f>
        <v>373.68</v>
      </c>
      <c r="G20" s="45">
        <f>[2]Ведомость!AX25</f>
        <v>178.56</v>
      </c>
      <c r="H20" s="45">
        <f>I20/(Напряжение!G26*SQRT(3))</f>
        <v>148.26192513146373</v>
      </c>
      <c r="I20" s="45">
        <f>[2]Ведомость!BA25</f>
        <v>1666.8</v>
      </c>
      <c r="J20" s="45">
        <f>[2]Ведомость!BB25</f>
        <v>346.32000000000005</v>
      </c>
      <c r="K20" s="45">
        <f>L20/(Напряжение!B26*SQRT(3))</f>
        <v>155.8603701222959</v>
      </c>
      <c r="L20" s="45">
        <f>[2]Ведомость!BC25</f>
        <v>1758.72</v>
      </c>
      <c r="M20" s="45">
        <f>[2]Ведомость!BD25</f>
        <v>413.76</v>
      </c>
      <c r="O20" s="42">
        <f t="shared" si="0"/>
        <v>40149.666666666701</v>
      </c>
      <c r="P20" s="45">
        <f>Q20/(Напряжение!B26*SQRT(3))</f>
        <v>0</v>
      </c>
      <c r="Q20" s="45">
        <f>[2]Ведомость!AQ25</f>
        <v>0</v>
      </c>
      <c r="R20" s="45">
        <f>[2]Ведомость!AR25</f>
        <v>0</v>
      </c>
      <c r="S20" s="45">
        <f>T20/(Напряжение!B26*SQRT(3))</f>
        <v>3.5094106263890317</v>
      </c>
      <c r="T20" s="45">
        <f>[2]Ведомость!AU25</f>
        <v>39.6</v>
      </c>
      <c r="U20" s="45">
        <f>[2]Ведомость!AV25</f>
        <v>15.36</v>
      </c>
      <c r="V20" s="45">
        <f>W20/(Напряжение!G26*SQRT(3))</f>
        <v>4.4403859506615486</v>
      </c>
      <c r="W20" s="45">
        <f>[2]Ведомость!AY25</f>
        <v>49.92</v>
      </c>
      <c r="X20" s="45">
        <f>[2]Ведомость!AZ25</f>
        <v>13.559999999999999</v>
      </c>
    </row>
    <row r="21" spans="1:24" s="46" customFormat="1">
      <c r="A21" s="42">
        <v>40148.708333333401</v>
      </c>
      <c r="B21" s="45">
        <f>C21/(Напряжение!B27*SQRT(3))</f>
        <v>83.738083050186432</v>
      </c>
      <c r="C21" s="45">
        <f>[2]Ведомость!AS26</f>
        <v>945.36</v>
      </c>
      <c r="D21" s="45">
        <f>[2]Ведомость!AT26</f>
        <v>303.12</v>
      </c>
      <c r="E21" s="45">
        <f>F21/(Напряжение!G27*SQRT(3))</f>
        <v>33.248743362463358</v>
      </c>
      <c r="F21" s="45">
        <f>[2]Ведомость!AW26</f>
        <v>373.67999999999995</v>
      </c>
      <c r="G21" s="45">
        <f>[2]Ведомость!AX26</f>
        <v>175.68</v>
      </c>
      <c r="H21" s="45">
        <f>I21/(Напряжение!G27*SQRT(3))</f>
        <v>148.37011488914285</v>
      </c>
      <c r="I21" s="45">
        <f>[2]Ведомость!BA26</f>
        <v>1667.52</v>
      </c>
      <c r="J21" s="45">
        <f>[2]Ведомость!BB26</f>
        <v>342</v>
      </c>
      <c r="K21" s="45">
        <f>L21/(Напряжение!B27*SQRT(3))</f>
        <v>153.23282625685297</v>
      </c>
      <c r="L21" s="45">
        <f>[2]Ведомость!BC26</f>
        <v>1729.92</v>
      </c>
      <c r="M21" s="45">
        <f>[2]Ведомость!BD26</f>
        <v>409.91999999999996</v>
      </c>
      <c r="O21" s="42">
        <f t="shared" si="0"/>
        <v>40148.708333333401</v>
      </c>
      <c r="P21" s="45">
        <f>Q21/(Напряжение!B27*SQRT(3))</f>
        <v>0</v>
      </c>
      <c r="Q21" s="45">
        <f>[2]Ведомость!AQ26</f>
        <v>0</v>
      </c>
      <c r="R21" s="45">
        <f>[2]Ведомость!AR26</f>
        <v>0</v>
      </c>
      <c r="S21" s="45">
        <f>T21/(Напряжение!B27*SQRT(3))</f>
        <v>3.5289468866034395</v>
      </c>
      <c r="T21" s="45">
        <f>[2]Ведомость!AU26</f>
        <v>39.840000000000003</v>
      </c>
      <c r="U21" s="45">
        <f>[2]Ведомость!AV26</f>
        <v>15.36</v>
      </c>
      <c r="V21" s="45">
        <f>W21/(Напряжение!G27*SQRT(3))</f>
        <v>4.4950934346811415</v>
      </c>
      <c r="W21" s="45">
        <f>[2]Ведомость!AY26</f>
        <v>50.519999999999996</v>
      </c>
      <c r="X21" s="45">
        <f>[2]Ведомость!AZ26</f>
        <v>13.68</v>
      </c>
    </row>
    <row r="22" spans="1:24" s="46" customFormat="1">
      <c r="A22" s="42">
        <v>40147.750000000102</v>
      </c>
      <c r="B22" s="45">
        <f>C22/(Напряжение!B28*SQRT(3))</f>
        <v>79.26721579307339</v>
      </c>
      <c r="C22" s="45">
        <f>[2]Ведомость!AS27</f>
        <v>894.96</v>
      </c>
      <c r="D22" s="45">
        <f>[2]Ведомость!AT27</f>
        <v>300.95999999999998</v>
      </c>
      <c r="E22" s="45">
        <f>F22/(Напряжение!G28*SQRT(3))</f>
        <v>31.774986967290502</v>
      </c>
      <c r="F22" s="45">
        <f>[2]Ведомость!AW27</f>
        <v>357.12</v>
      </c>
      <c r="G22" s="45">
        <f>[2]Ведомость!AX27</f>
        <v>174.96</v>
      </c>
      <c r="H22" s="45">
        <f>I22/(Напряжение!G28*SQRT(3))</f>
        <v>146.31868998647479</v>
      </c>
      <c r="I22" s="45">
        <f>[2]Ведомость!BA27</f>
        <v>1644.48</v>
      </c>
      <c r="J22" s="45">
        <f>[2]Ведомость!BB27</f>
        <v>344.88</v>
      </c>
      <c r="K22" s="45">
        <f>L22/(Напряжение!B28*SQRT(3))</f>
        <v>149.73404881909599</v>
      </c>
      <c r="L22" s="45">
        <f>[2]Ведомость!BC27</f>
        <v>1690.56</v>
      </c>
      <c r="M22" s="45">
        <f>[2]Ведомость!BD27</f>
        <v>403.20000000000005</v>
      </c>
      <c r="O22" s="42">
        <f t="shared" si="0"/>
        <v>40147.750000000102</v>
      </c>
      <c r="P22" s="45">
        <f>Q22/(Напряжение!B28*SQRT(3))</f>
        <v>0</v>
      </c>
      <c r="Q22" s="45">
        <f>[2]Ведомость!AQ27</f>
        <v>0</v>
      </c>
      <c r="R22" s="45">
        <f>[2]Ведомость!AR27</f>
        <v>0</v>
      </c>
      <c r="S22" s="45">
        <f>T22/(Напряжение!B28*SQRT(3))</f>
        <v>3.5286558921024898</v>
      </c>
      <c r="T22" s="45">
        <f>[2]Ведомость!AU27</f>
        <v>39.840000000000003</v>
      </c>
      <c r="U22" s="45">
        <f>[2]Ведомость!AV27</f>
        <v>15.48</v>
      </c>
      <c r="V22" s="45">
        <f>W22/(Напряжение!G28*SQRT(3))</f>
        <v>4.4309877659360071</v>
      </c>
      <c r="W22" s="45">
        <f>[2]Ведомость!AY27</f>
        <v>49.8</v>
      </c>
      <c r="X22" s="45">
        <f>[2]Ведомость!AZ27</f>
        <v>13.68</v>
      </c>
    </row>
    <row r="23" spans="1:24" s="46" customFormat="1">
      <c r="A23" s="42">
        <v>40146.791666666802</v>
      </c>
      <c r="B23" s="45">
        <f>C23/(Напряжение!B29*SQRT(3))</f>
        <v>71.001699533250218</v>
      </c>
      <c r="C23" s="45">
        <f>[2]Ведомость!AS28</f>
        <v>802.07999999999993</v>
      </c>
      <c r="D23" s="45">
        <f>[2]Ведомость!AT28</f>
        <v>290.15999999999997</v>
      </c>
      <c r="E23" s="45">
        <f>F23/(Напряжение!G29*SQRT(3))</f>
        <v>31.287976372281424</v>
      </c>
      <c r="F23" s="45">
        <f>[2]Ведомость!AW28</f>
        <v>352.08000000000004</v>
      </c>
      <c r="G23" s="45">
        <f>[2]Ведомость!AX28</f>
        <v>173.52</v>
      </c>
      <c r="H23" s="45">
        <f>I23/(Напряжение!G29*SQRT(3))</f>
        <v>133.53375601012542</v>
      </c>
      <c r="I23" s="45">
        <f>[2]Ведомость!BA28</f>
        <v>1502.6399999999999</v>
      </c>
      <c r="J23" s="45">
        <f>[2]Ведомость!BB28</f>
        <v>333.36</v>
      </c>
      <c r="K23" s="45">
        <f>L23/(Напряжение!B29*SQRT(3))</f>
        <v>136.22468504105339</v>
      </c>
      <c r="L23" s="45">
        <f>[2]Ведомость!BC28</f>
        <v>1538.88</v>
      </c>
      <c r="M23" s="45">
        <f>[2]Ведомость!BD28</f>
        <v>389.76</v>
      </c>
      <c r="O23" s="42">
        <f t="shared" si="0"/>
        <v>40146.791666666802</v>
      </c>
      <c r="P23" s="45">
        <f>Q23/(Напряжение!B29*SQRT(3))</f>
        <v>0</v>
      </c>
      <c r="Q23" s="45">
        <f>[2]Ведомость!AQ28</f>
        <v>0</v>
      </c>
      <c r="R23" s="45">
        <f>[2]Ведомость!AR28</f>
        <v>0</v>
      </c>
      <c r="S23" s="45">
        <f>T23/(Напряжение!B29*SQRT(3))</f>
        <v>3.5373378133710842</v>
      </c>
      <c r="T23" s="45">
        <f>[2]Ведомость!AU28</f>
        <v>39.96</v>
      </c>
      <c r="U23" s="45">
        <f>[2]Ведомость!AV28</f>
        <v>15.6</v>
      </c>
      <c r="V23" s="45">
        <f>W23/(Напряжение!G29*SQRT(3))</f>
        <v>4.4895153553955272</v>
      </c>
      <c r="W23" s="45">
        <f>[2]Ведомость!AY28</f>
        <v>50.519999999999996</v>
      </c>
      <c r="X23" s="45">
        <f>[2]Ведомость!AZ28</f>
        <v>13.92</v>
      </c>
    </row>
    <row r="24" spans="1:24" s="46" customFormat="1">
      <c r="A24" s="42">
        <v>40145.833333333401</v>
      </c>
      <c r="B24" s="45">
        <f>C24/(Напряжение!B30*SQRT(3))</f>
        <v>60.630909251568454</v>
      </c>
      <c r="C24" s="45">
        <f>[2]Ведомость!AS29</f>
        <v>686.16000000000008</v>
      </c>
      <c r="D24" s="45">
        <f>[2]Ведомость!AT29</f>
        <v>286.56</v>
      </c>
      <c r="E24" s="45">
        <f>F24/(Напряжение!G30*SQRT(3))</f>
        <v>27.58692133008979</v>
      </c>
      <c r="F24" s="45">
        <f>[2]Ведомость!AW29</f>
        <v>311.03999999999996</v>
      </c>
      <c r="G24" s="45">
        <f>[2]Ведомость!AX29</f>
        <v>169.2</v>
      </c>
      <c r="H24" s="45">
        <f>I24/(Напряжение!G30*SQRT(3))</f>
        <v>115.58409168394101</v>
      </c>
      <c r="I24" s="45">
        <f>[2]Ведомость!BA29</f>
        <v>1303.1999999999998</v>
      </c>
      <c r="J24" s="45">
        <f>[2]Ведомость!BB29</f>
        <v>326.88</v>
      </c>
      <c r="K24" s="45">
        <f>L24/(Напряжение!B30*SQRT(3))</f>
        <v>120.71043562781657</v>
      </c>
      <c r="L24" s="45">
        <f>[2]Ведомость!BC29</f>
        <v>1366.08</v>
      </c>
      <c r="M24" s="45">
        <f>[2]Ведомость!BD29</f>
        <v>372.48</v>
      </c>
      <c r="O24" s="42">
        <f t="shared" si="0"/>
        <v>40145.833333333401</v>
      </c>
      <c r="P24" s="45">
        <f>Q24/(Напряжение!B30*SQRT(3))</f>
        <v>0</v>
      </c>
      <c r="Q24" s="45">
        <f>[2]Ведомость!AQ29</f>
        <v>0</v>
      </c>
      <c r="R24" s="45">
        <f>[2]Ведомость!AR29</f>
        <v>0</v>
      </c>
      <c r="S24" s="45">
        <f>T24/(Напряжение!B30*SQRT(3))</f>
        <v>3.5627816559158791</v>
      </c>
      <c r="T24" s="45">
        <f>[2]Ведомость!AU29</f>
        <v>40.32</v>
      </c>
      <c r="U24" s="45">
        <f>[2]Ведомость!AV29</f>
        <v>16.2</v>
      </c>
      <c r="V24" s="45">
        <f>W24/(Напряжение!G30*SQRT(3))</f>
        <v>4.5126754027616016</v>
      </c>
      <c r="W24" s="45">
        <f>[2]Ведомость!AY29</f>
        <v>50.879999999999995</v>
      </c>
      <c r="X24" s="45">
        <f>[2]Ведомость!AZ29</f>
        <v>14.04</v>
      </c>
    </row>
    <row r="25" spans="1:24" s="46" customFormat="1">
      <c r="A25" s="42">
        <v>40144.875000000102</v>
      </c>
      <c r="B25" s="45">
        <f>C25/(Напряжение!B31*SQRT(3))</f>
        <v>50.93501710094862</v>
      </c>
      <c r="C25" s="45">
        <f>[2]Ведомость!AS30</f>
        <v>577.44000000000005</v>
      </c>
      <c r="D25" s="45">
        <f>[2]Ведомость!AT30</f>
        <v>283.68</v>
      </c>
      <c r="E25" s="45">
        <f>F25/(Напряжение!G31*SQRT(3))</f>
        <v>26.126555014586003</v>
      </c>
      <c r="F25" s="45">
        <f>[2]Ведомость!AW30</f>
        <v>295.2</v>
      </c>
      <c r="G25" s="45">
        <f>[2]Ведомость!AX30</f>
        <v>169.92</v>
      </c>
      <c r="H25" s="45">
        <f>I25/(Напряжение!G31*SQRT(3))</f>
        <v>96.73197685888185</v>
      </c>
      <c r="I25" s="45">
        <f>[2]Ведомость!BA30</f>
        <v>1092.96</v>
      </c>
      <c r="J25" s="45">
        <f>[2]Ведомость!BB30</f>
        <v>318.96000000000004</v>
      </c>
      <c r="K25" s="45">
        <f>L25/(Напряжение!B31*SQRT(3))</f>
        <v>104.32575406212585</v>
      </c>
      <c r="L25" s="45">
        <f>[2]Ведомость!BC30</f>
        <v>1182.72</v>
      </c>
      <c r="M25" s="45">
        <f>[2]Ведомость!BD30</f>
        <v>358.08000000000004</v>
      </c>
      <c r="O25" s="42">
        <f t="shared" si="0"/>
        <v>40144.875000000102</v>
      </c>
      <c r="P25" s="45">
        <f>Q25/(Напряжение!B31*SQRT(3))</f>
        <v>0</v>
      </c>
      <c r="Q25" s="45">
        <f>[2]Ведомость!AQ30</f>
        <v>0</v>
      </c>
      <c r="R25" s="45">
        <f>[2]Ведомость!AR30</f>
        <v>0.24</v>
      </c>
      <c r="S25" s="45">
        <f>T25/(Напряжение!B31*SQRT(3))</f>
        <v>3.5777297963675467</v>
      </c>
      <c r="T25" s="45">
        <f>[2]Ведомость!AU30</f>
        <v>40.56</v>
      </c>
      <c r="U25" s="45">
        <f>[2]Ведомость!AV30</f>
        <v>16.2</v>
      </c>
      <c r="V25" s="45">
        <f>W25/(Напряжение!G31*SQRT(3))</f>
        <v>4.5137340980483955</v>
      </c>
      <c r="W25" s="45">
        <f>[2]Ведомость!AY30</f>
        <v>51</v>
      </c>
      <c r="X25" s="45">
        <f>[2]Ведомость!AZ30</f>
        <v>14.16</v>
      </c>
    </row>
    <row r="26" spans="1:24" s="46" customFormat="1">
      <c r="A26" s="42">
        <v>40143.916666666802</v>
      </c>
      <c r="B26" s="45">
        <f>C26/(Напряжение!B32*SQRT(3))</f>
        <v>46.270747698187222</v>
      </c>
      <c r="C26" s="45">
        <f>[2]Ведомость!AS31</f>
        <v>524.88</v>
      </c>
      <c r="D26" s="45">
        <f>[2]Ведомость!AT31</f>
        <v>280.8</v>
      </c>
      <c r="E26" s="45">
        <f>F26/(Напряжение!G32*SQRT(3))</f>
        <v>25.317815628061364</v>
      </c>
      <c r="F26" s="45">
        <f>[2]Ведомость!AW31</f>
        <v>286.56</v>
      </c>
      <c r="G26" s="45">
        <f>[2]Ведомость!AX31</f>
        <v>169.2</v>
      </c>
      <c r="H26" s="45">
        <f>I26/(Напряжение!G32*SQRT(3))</f>
        <v>85.622562400428635</v>
      </c>
      <c r="I26" s="45">
        <f>[2]Ведомость!BA31</f>
        <v>969.12</v>
      </c>
      <c r="J26" s="45">
        <f>[2]Ведомость!BB31</f>
        <v>318.24</v>
      </c>
      <c r="K26" s="45">
        <f>L26/(Напряжение!B32*SQRT(3))</f>
        <v>94.8687849468091</v>
      </c>
      <c r="L26" s="45">
        <f>[2]Ведомость!BC31</f>
        <v>1076.1600000000001</v>
      </c>
      <c r="M26" s="45">
        <f>[2]Ведомость!BD31</f>
        <v>356.15999999999997</v>
      </c>
      <c r="O26" s="42">
        <f t="shared" si="0"/>
        <v>40143.916666666802</v>
      </c>
      <c r="P26" s="45">
        <f>Q26/(Напряжение!B32*SQRT(3))</f>
        <v>0</v>
      </c>
      <c r="Q26" s="45">
        <f>[2]Ведомость!AQ31</f>
        <v>0</v>
      </c>
      <c r="R26" s="45">
        <f>[2]Ведомость!AR31</f>
        <v>0</v>
      </c>
      <c r="S26" s="45">
        <f>T26/(Напряжение!B32*SQRT(3))</f>
        <v>3.5861416254424938</v>
      </c>
      <c r="T26" s="45">
        <f>[2]Ведомость!AU31</f>
        <v>40.68</v>
      </c>
      <c r="U26" s="45">
        <f>[2]Ведомость!AV31</f>
        <v>16.32</v>
      </c>
      <c r="V26" s="45">
        <f>W26/(Напряжение!G32*SQRT(3))</f>
        <v>4.5801073498000457</v>
      </c>
      <c r="W26" s="45">
        <f>[2]Ведомость!AY31</f>
        <v>51.84</v>
      </c>
      <c r="X26" s="45">
        <f>[2]Ведомость!AZ31</f>
        <v>14.280000000000001</v>
      </c>
    </row>
    <row r="27" spans="1:24" s="46" customFormat="1">
      <c r="A27" s="42">
        <v>40142.958333333401</v>
      </c>
      <c r="B27" s="45">
        <f>C27/(Напряжение!B33*SQRT(3))</f>
        <v>43.204453479588878</v>
      </c>
      <c r="C27" s="45">
        <f>[2]Ведомость!AS32</f>
        <v>491.03999999999996</v>
      </c>
      <c r="D27" s="45">
        <f>[2]Ведомость!AT32</f>
        <v>283.68</v>
      </c>
      <c r="E27" s="45">
        <f>F27/(Напряжение!G33*SQRT(3))</f>
        <v>25.058297547723107</v>
      </c>
      <c r="F27" s="45">
        <f>[2]Ведомость!AW32</f>
        <v>284.39999999999998</v>
      </c>
      <c r="G27" s="45">
        <f>[2]Ведомость!AX32</f>
        <v>170.64</v>
      </c>
      <c r="H27" s="45">
        <f>I27/(Напряжение!G33*SQRT(3))</f>
        <v>80.630623248496377</v>
      </c>
      <c r="I27" s="45">
        <f>[2]Ведомость!BA32</f>
        <v>915.12</v>
      </c>
      <c r="J27" s="45">
        <f>[2]Ведомость!BB32</f>
        <v>316.8</v>
      </c>
      <c r="K27" s="45">
        <f>L27/(Напряжение!B33*SQRT(3))</f>
        <v>88.689493946370135</v>
      </c>
      <c r="L27" s="45">
        <f>[2]Ведомость!BC32</f>
        <v>1008</v>
      </c>
      <c r="M27" s="45">
        <f>[2]Ведомость!BD32</f>
        <v>351.36</v>
      </c>
      <c r="O27" s="42">
        <f t="shared" si="0"/>
        <v>40142.958333333401</v>
      </c>
      <c r="P27" s="45">
        <f>Q27/(Напряжение!B33*SQRT(3))</f>
        <v>0</v>
      </c>
      <c r="Q27" s="45">
        <f>[2]Ведомость!AQ32</f>
        <v>0</v>
      </c>
      <c r="R27" s="45">
        <f>[2]Ведомость!AR32</f>
        <v>0</v>
      </c>
      <c r="S27" s="45">
        <f>T27/(Напряжение!B33*SQRT(3))</f>
        <v>3.5898128502102198</v>
      </c>
      <c r="T27" s="45">
        <f>[2]Ведомость!AU32</f>
        <v>40.799999999999997</v>
      </c>
      <c r="U27" s="45">
        <f>[2]Ведомость!AV32</f>
        <v>16.559999999999999</v>
      </c>
      <c r="V27" s="45">
        <f>W27/(Напряжение!G33*SQRT(3))</f>
        <v>4.6416002630592592</v>
      </c>
      <c r="W27" s="45">
        <f>[2]Ведомость!AY32</f>
        <v>52.68</v>
      </c>
      <c r="X27" s="45">
        <f>[2]Ведомость!AZ32</f>
        <v>14.52</v>
      </c>
    </row>
    <row r="28" spans="1:24" s="46" customFormat="1">
      <c r="A28" s="42">
        <v>40142.000000000102</v>
      </c>
      <c r="B28" s="45">
        <f>C28/(Напряжение!B34*SQRT(3))</f>
        <v>41.690720240655466</v>
      </c>
      <c r="C28" s="45">
        <f>[2]Ведомость!AS33</f>
        <v>475.91999999999996</v>
      </c>
      <c r="D28" s="45">
        <f>[2]Ведомость!AT33</f>
        <v>285.84000000000003</v>
      </c>
      <c r="E28" s="45">
        <f>F28/(Напряжение!G34*SQRT(3))</f>
        <v>24.890376697414005</v>
      </c>
      <c r="F28" s="45">
        <f>[2]Ведомость!AW33</f>
        <v>282.96000000000004</v>
      </c>
      <c r="G28" s="45">
        <f>[2]Ведомость!AX33</f>
        <v>169.92</v>
      </c>
      <c r="H28" s="45">
        <f>I28/(Напряжение!G34*SQRT(3))</f>
        <v>76.571158847769794</v>
      </c>
      <c r="I28" s="45">
        <f>[2]Ведомость!BA33</f>
        <v>870.48</v>
      </c>
      <c r="J28" s="45">
        <f>[2]Ведомость!BB33</f>
        <v>318.96000000000004</v>
      </c>
      <c r="K28" s="45">
        <f>L28/(Напряжение!B34*SQRT(3))</f>
        <v>87.880590320695845</v>
      </c>
      <c r="L28" s="45">
        <f>[2]Ведомость!BC33</f>
        <v>1003.2</v>
      </c>
      <c r="M28" s="45">
        <f>[2]Ведомость!BD33</f>
        <v>352.32</v>
      </c>
      <c r="O28" s="42">
        <f t="shared" si="0"/>
        <v>40142.000000000102</v>
      </c>
      <c r="P28" s="45">
        <f>Q28/(Напряжение!B34*SQRT(3))</f>
        <v>0</v>
      </c>
      <c r="Q28" s="45">
        <f>[2]Ведомость!AQ33</f>
        <v>0</v>
      </c>
      <c r="R28" s="45">
        <f>[2]Ведомость!AR33</f>
        <v>0</v>
      </c>
      <c r="S28" s="45">
        <f>T28/(Напряжение!B34*SQRT(3))</f>
        <v>3.5846030262389093</v>
      </c>
      <c r="T28" s="45">
        <f>[2]Ведомость!AU33</f>
        <v>40.92</v>
      </c>
      <c r="U28" s="45">
        <f>[2]Ведомость!AV33</f>
        <v>16.559999999999999</v>
      </c>
      <c r="V28" s="45">
        <f>W28/(Напряжение!G34*SQRT(3))</f>
        <v>4.6339590204261016</v>
      </c>
      <c r="W28" s="45">
        <f>[2]Ведомость!AY33</f>
        <v>52.68</v>
      </c>
      <c r="X28" s="45">
        <f>[2]Ведомость!AZ33</f>
        <v>14.64</v>
      </c>
    </row>
    <row r="34" spans="1:28">
      <c r="A34" s="16" t="s">
        <v>44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9">
        <f>M1</f>
        <v>41626</v>
      </c>
      <c r="N34" s="56"/>
      <c r="O34" s="16" t="s">
        <v>44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9">
        <f>AA1</f>
        <v>41626</v>
      </c>
      <c r="AB34" s="56"/>
    </row>
    <row r="35" spans="1:28">
      <c r="A35" s="16" t="s">
        <v>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 t="s">
        <v>4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>
      <c r="A36" s="67"/>
      <c r="B36" s="92" t="str">
        <f>[2]Ведомость!$O$7</f>
        <v>ГПП Яч. 1008 (тп19)</v>
      </c>
      <c r="C36" s="83"/>
      <c r="D36" s="79"/>
      <c r="E36" s="93" t="str">
        <f>[2]Ведомость!$Q$7</f>
        <v>ГПП Яч. 1009 (тп18)</v>
      </c>
      <c r="F36" s="80"/>
      <c r="G36" s="80"/>
      <c r="H36" s="93" t="str">
        <f>[2]Ведомость!$U$7</f>
        <v>ГПП Яч. 1017 (тп16)</v>
      </c>
      <c r="I36" s="80"/>
      <c r="J36" s="80"/>
      <c r="K36" s="93" t="str">
        <f>[2]Ведомость!$W$7</f>
        <v>ГПП Яч. 1018 (тп15)</v>
      </c>
      <c r="L36" s="80"/>
      <c r="M36" s="80"/>
      <c r="O36" s="67"/>
      <c r="P36" s="92" t="str">
        <f>[2]Ведомость!$S$7</f>
        <v>ГПП Яч. 1014 (тп17)</v>
      </c>
      <c r="Q36" s="83"/>
      <c r="R36" s="79"/>
      <c r="S36" s="86" t="str">
        <f>[2]Ведомость!$BE$7</f>
        <v>ГПП яч. ЯКНО-1 (тп14)</v>
      </c>
      <c r="T36" s="83"/>
      <c r="U36" s="79"/>
      <c r="V36" s="86" t="str">
        <f>[2]Ведомость!$BG$7</f>
        <v>ГПП яч. ЯКНО-3 (тп7)</v>
      </c>
      <c r="W36" s="94"/>
      <c r="X36" s="95"/>
    </row>
    <row r="37" spans="1:28">
      <c r="A37" s="41" t="s">
        <v>0</v>
      </c>
      <c r="B37" s="8" t="s">
        <v>1</v>
      </c>
      <c r="C37" s="8" t="s">
        <v>2</v>
      </c>
      <c r="D37" s="8" t="s">
        <v>3</v>
      </c>
      <c r="E37" s="8" t="s">
        <v>1</v>
      </c>
      <c r="F37" s="8" t="s">
        <v>2</v>
      </c>
      <c r="G37" s="8" t="s">
        <v>3</v>
      </c>
      <c r="H37" s="8" t="s">
        <v>1</v>
      </c>
      <c r="I37" s="8" t="s">
        <v>2</v>
      </c>
      <c r="J37" s="4" t="s">
        <v>3</v>
      </c>
      <c r="K37" s="8" t="s">
        <v>1</v>
      </c>
      <c r="L37" s="8" t="s">
        <v>2</v>
      </c>
      <c r="M37" s="4" t="s">
        <v>3</v>
      </c>
      <c r="N37" s="3"/>
      <c r="O37" s="41" t="s">
        <v>0</v>
      </c>
      <c r="P37" s="8" t="s">
        <v>1</v>
      </c>
      <c r="Q37" s="8" t="s">
        <v>2</v>
      </c>
      <c r="R37" s="8" t="s">
        <v>3</v>
      </c>
      <c r="S37" s="74" t="s">
        <v>1</v>
      </c>
      <c r="T37" s="74" t="s">
        <v>2</v>
      </c>
      <c r="U37" s="74" t="s">
        <v>3</v>
      </c>
      <c r="V37" s="8" t="s">
        <v>1</v>
      </c>
      <c r="W37" s="8" t="s">
        <v>2</v>
      </c>
      <c r="X37" s="8" t="s">
        <v>3</v>
      </c>
    </row>
    <row r="38" spans="1:28" s="46" customFormat="1">
      <c r="A38" s="42">
        <f t="shared" ref="A38:A61" si="1">A5</f>
        <v>40164.041666666664</v>
      </c>
      <c r="B38" s="45">
        <f>C38/(Напряжение!C11*SQRT(3))</f>
        <v>0</v>
      </c>
      <c r="C38" s="45">
        <f>[2]Ведомость!O10</f>
        <v>0</v>
      </c>
      <c r="D38" s="45">
        <f>[2]Ведомость!P10</f>
        <v>0</v>
      </c>
      <c r="E38" s="45">
        <f>F38/(Напряжение!C11*SQRT(3))</f>
        <v>13.836022051133249</v>
      </c>
      <c r="F38" s="45">
        <f>[2]Ведомость!Q10</f>
        <v>257.2</v>
      </c>
      <c r="G38" s="45">
        <f>[2]Ведомость!R10</f>
        <v>87.800000000000011</v>
      </c>
      <c r="H38" s="45">
        <f>I38/(Напряжение!C11*SQRT(3))</f>
        <v>8.036942824414103</v>
      </c>
      <c r="I38" s="45">
        <f>[2]Ведомость!U10</f>
        <v>149.4</v>
      </c>
      <c r="J38" s="45">
        <f>[2]Ведомость!V10</f>
        <v>50.8</v>
      </c>
      <c r="K38" s="45">
        <f>L38/(Напряжение!C11*SQRT(3))</f>
        <v>32.018663782404779</v>
      </c>
      <c r="L38" s="45">
        <f>[2]Ведомость!W10</f>
        <v>595.20000000000005</v>
      </c>
      <c r="M38" s="45">
        <f>[2]Ведомость!X10</f>
        <v>142.4</v>
      </c>
      <c r="O38" s="42">
        <f>A38</f>
        <v>40164.041666666664</v>
      </c>
      <c r="P38" s="45">
        <f>Q38/(Напряжение!C11*SQRT(3))</f>
        <v>27.15561404125997</v>
      </c>
      <c r="Q38" s="45">
        <f>[2]Ведомость!S10</f>
        <v>504.8</v>
      </c>
      <c r="R38" s="45">
        <f>[2]Ведомость!T10</f>
        <v>372</v>
      </c>
      <c r="S38" s="45">
        <f>T38/(Напряжение!H11*SQRT(3))</f>
        <v>15.511029167556821</v>
      </c>
      <c r="T38" s="45">
        <f>[2]Ведомость!BE10</f>
        <v>172.8</v>
      </c>
      <c r="U38" s="45">
        <f>[2]Ведомость!BF10</f>
        <v>122.4</v>
      </c>
      <c r="V38" s="45">
        <f>W38/(Напряжение!I11*SQRT(3))</f>
        <v>55.21164195250195</v>
      </c>
      <c r="W38" s="45">
        <f>[2]Ведомость!BG10</f>
        <v>619.20000000000005</v>
      </c>
      <c r="X38" s="45">
        <f>[2]Ведомость!BH10</f>
        <v>0</v>
      </c>
    </row>
    <row r="39" spans="1:28" s="46" customFormat="1">
      <c r="A39" s="42">
        <f t="shared" si="1"/>
        <v>40163.083333333336</v>
      </c>
      <c r="B39" s="45">
        <f>C39/(Напряжение!C12*SQRT(3))</f>
        <v>0</v>
      </c>
      <c r="C39" s="45">
        <f>[2]Ведомость!O11</f>
        <v>0</v>
      </c>
      <c r="D39" s="45">
        <f>[2]Ведомость!P11</f>
        <v>0</v>
      </c>
      <c r="E39" s="45">
        <f>F39/(Напряжение!C12*SQRT(3))</f>
        <v>10.385650987791994</v>
      </c>
      <c r="F39" s="45">
        <f>[2]Ведомость!Q11</f>
        <v>194.2</v>
      </c>
      <c r="G39" s="45">
        <f>[2]Ведомость!R11</f>
        <v>77</v>
      </c>
      <c r="H39" s="45">
        <f>I39/(Напряжение!C12*SQRT(3))</f>
        <v>8.0753516949361028</v>
      </c>
      <c r="I39" s="45">
        <f>[2]Ведомость!U11</f>
        <v>151</v>
      </c>
      <c r="J39" s="45">
        <f>[2]Ведомость!V11</f>
        <v>51.400000000000006</v>
      </c>
      <c r="K39" s="45">
        <f>L39/(Напряжение!C12*SQRT(3))</f>
        <v>33.19985650474392</v>
      </c>
      <c r="L39" s="45">
        <f>[2]Ведомость!W11</f>
        <v>620.79999999999995</v>
      </c>
      <c r="M39" s="45">
        <f>[2]Ведомость!X11</f>
        <v>140.80000000000001</v>
      </c>
      <c r="O39" s="42">
        <f t="shared" ref="O39:O61" si="2">A39</f>
        <v>40163.083333333336</v>
      </c>
      <c r="P39" s="45">
        <f>Q39/(Напряжение!C12*SQRT(3))</f>
        <v>27.252974991651907</v>
      </c>
      <c r="Q39" s="45">
        <f>[2]Ведомость!S11</f>
        <v>509.6</v>
      </c>
      <c r="R39" s="45">
        <f>[2]Ведомость!T11</f>
        <v>380</v>
      </c>
      <c r="S39" s="45">
        <f>T39/(Напряжение!H12*SQRT(3))</f>
        <v>15.370778673151337</v>
      </c>
      <c r="T39" s="45">
        <f>[2]Ведомость!BE11</f>
        <v>172.8</v>
      </c>
      <c r="U39" s="45">
        <f>[2]Ведомость!BF11</f>
        <v>122.04</v>
      </c>
      <c r="V39" s="45">
        <f>W39/(Напряжение!I12*SQRT(3))</f>
        <v>54.771140377731832</v>
      </c>
      <c r="W39" s="45">
        <f>[2]Ведомость!BG11</f>
        <v>618.84</v>
      </c>
      <c r="X39" s="45">
        <f>[2]Ведомость!BH11</f>
        <v>0</v>
      </c>
    </row>
    <row r="40" spans="1:28" s="46" customFormat="1">
      <c r="A40" s="42">
        <f t="shared" si="1"/>
        <v>40162.125</v>
      </c>
      <c r="B40" s="45">
        <f>C40/(Напряжение!C13*SQRT(3))</f>
        <v>0</v>
      </c>
      <c r="C40" s="45">
        <f>[2]Ведомость!O12</f>
        <v>0</v>
      </c>
      <c r="D40" s="45">
        <f>[2]Ведомость!P12</f>
        <v>0</v>
      </c>
      <c r="E40" s="45">
        <f>F40/(Напряжение!C13*SQRT(3))</f>
        <v>7.3411386963477314</v>
      </c>
      <c r="F40" s="45">
        <f>[2]Ведомость!Q12</f>
        <v>137</v>
      </c>
      <c r="G40" s="45">
        <f>[2]Ведомость!R12</f>
        <v>66.199999999999989</v>
      </c>
      <c r="H40" s="45">
        <f>I40/(Напряжение!C13*SQRT(3))</f>
        <v>8.2842338865354712</v>
      </c>
      <c r="I40" s="45">
        <f>[2]Ведомость!U12</f>
        <v>154.60000000000002</v>
      </c>
      <c r="J40" s="45">
        <f>[2]Ведомость!V12</f>
        <v>50.599999999999994</v>
      </c>
      <c r="K40" s="45">
        <f>L40/(Напряжение!C13*SQRT(3))</f>
        <v>36.266296859037553</v>
      </c>
      <c r="L40" s="45">
        <f>[2]Ведомость!W12</f>
        <v>676.8</v>
      </c>
      <c r="M40" s="45">
        <f>[2]Ведомость!X12</f>
        <v>144</v>
      </c>
      <c r="O40" s="42">
        <f t="shared" si="2"/>
        <v>40162.125</v>
      </c>
      <c r="P40" s="45">
        <f>Q40/(Напряжение!C13*SQRT(3))</f>
        <v>26.813910975564998</v>
      </c>
      <c r="Q40" s="45">
        <f>[2]Ведомость!S12</f>
        <v>500.4</v>
      </c>
      <c r="R40" s="45">
        <f>[2]Ведомость!T12</f>
        <v>368.8</v>
      </c>
      <c r="S40" s="45">
        <f>T40/(Напряжение!H13*SQRT(3))</f>
        <v>17.409476654821525</v>
      </c>
      <c r="T40" s="45">
        <f>[2]Ведомость!BE12</f>
        <v>195.12</v>
      </c>
      <c r="U40" s="45">
        <f>[2]Ведомость!BF12</f>
        <v>119.88</v>
      </c>
      <c r="V40" s="45">
        <f>W40/(Напряжение!I13*SQRT(3))</f>
        <v>54.781352825984953</v>
      </c>
      <c r="W40" s="45">
        <f>[2]Ведомость!BG12</f>
        <v>620.28</v>
      </c>
      <c r="X40" s="45">
        <f>[2]Ведомость!BH12</f>
        <v>0</v>
      </c>
    </row>
    <row r="41" spans="1:28" s="46" customFormat="1" ht="15" customHeight="1">
      <c r="A41" s="42">
        <f t="shared" si="1"/>
        <v>40161.166666666701</v>
      </c>
      <c r="B41" s="45">
        <f>C41/(Напряжение!C14*SQRT(3))</f>
        <v>0</v>
      </c>
      <c r="C41" s="45">
        <f>[2]Ведомость!O13</f>
        <v>0</v>
      </c>
      <c r="D41" s="45">
        <f>[2]Ведомость!P13</f>
        <v>0</v>
      </c>
      <c r="E41" s="45">
        <f>F41/(Напряжение!C14*SQRT(3))</f>
        <v>7.5100088301610972</v>
      </c>
      <c r="F41" s="45">
        <f>[2]Ведомость!Q13</f>
        <v>140</v>
      </c>
      <c r="G41" s="45">
        <f>[2]Ведомость!R13</f>
        <v>66.599999999999994</v>
      </c>
      <c r="H41" s="45">
        <f>I41/(Напряжение!C14*SQRT(3))</f>
        <v>8.7223388270299598</v>
      </c>
      <c r="I41" s="45">
        <f>[2]Ведомость!U13</f>
        <v>162.6</v>
      </c>
      <c r="J41" s="45">
        <f>[2]Ведомость!V13</f>
        <v>53</v>
      </c>
      <c r="K41" s="45">
        <f>L41/(Напряжение!C14*SQRT(3))</f>
        <v>36.906329108220248</v>
      </c>
      <c r="L41" s="45">
        <f>[2]Ведомость!W13</f>
        <v>688</v>
      </c>
      <c r="M41" s="45">
        <f>[2]Ведомость!X13</f>
        <v>145.6</v>
      </c>
      <c r="O41" s="42">
        <f t="shared" si="2"/>
        <v>40161.166666666701</v>
      </c>
      <c r="P41" s="45">
        <f>Q41/(Напряжение!C14*SQRT(3))</f>
        <v>26.950203116235251</v>
      </c>
      <c r="Q41" s="45">
        <f>[2]Ведомость!S13</f>
        <v>502.4</v>
      </c>
      <c r="R41" s="45">
        <f>[2]Ведомость!T13</f>
        <v>365.20000000000005</v>
      </c>
      <c r="S41" s="45">
        <f>T41/(Напряжение!H14*SQRT(3))</f>
        <v>19.961575128641709</v>
      </c>
      <c r="T41" s="45">
        <f>[2]Ведомость!BE13</f>
        <v>223.56</v>
      </c>
      <c r="U41" s="45">
        <f>[2]Ведомость!BF13</f>
        <v>118.44</v>
      </c>
      <c r="V41" s="45">
        <f>W41/(Напряжение!I14*SQRT(3))</f>
        <v>54.926089573765829</v>
      </c>
      <c r="W41" s="45">
        <f>[2]Ведомость!BG13</f>
        <v>620.28</v>
      </c>
      <c r="X41" s="45">
        <f>[2]Ведомость!BH13</f>
        <v>0</v>
      </c>
    </row>
    <row r="42" spans="1:28" s="46" customFormat="1">
      <c r="A42" s="42">
        <f t="shared" si="1"/>
        <v>40160.208333333401</v>
      </c>
      <c r="B42" s="45">
        <f>C42/(Напряжение!C15*SQRT(3))</f>
        <v>0</v>
      </c>
      <c r="C42" s="45">
        <f>[2]Ведомость!O14</f>
        <v>0</v>
      </c>
      <c r="D42" s="45">
        <f>[2]Ведомость!P14</f>
        <v>0</v>
      </c>
      <c r="E42" s="45">
        <f>F42/(Напряжение!C15*SQRT(3))</f>
        <v>8.7571491553880634</v>
      </c>
      <c r="F42" s="45">
        <f>[2]Ведомость!Q14</f>
        <v>162.4</v>
      </c>
      <c r="G42" s="45">
        <f>[2]Ведомость!R14</f>
        <v>79.599999999999994</v>
      </c>
      <c r="H42" s="45">
        <f>I42/(Напряжение!C15*SQRT(3))</f>
        <v>9.6846304698749783</v>
      </c>
      <c r="I42" s="45">
        <f>[2]Ведомость!U14</f>
        <v>179.60000000000002</v>
      </c>
      <c r="J42" s="45">
        <f>[2]Ведомость!V14</f>
        <v>60</v>
      </c>
      <c r="K42" s="45">
        <f>L42/(Напряжение!C15*SQRT(3))</f>
        <v>35.201151284712608</v>
      </c>
      <c r="L42" s="45">
        <f>[2]Ведомость!W14</f>
        <v>652.79999999999995</v>
      </c>
      <c r="M42" s="45">
        <f>[2]Ведомость!X14</f>
        <v>147.19999999999999</v>
      </c>
      <c r="O42" s="42">
        <f t="shared" si="2"/>
        <v>40160.208333333401</v>
      </c>
      <c r="P42" s="45">
        <f>Q42/(Напряжение!C15*SQRT(3))</f>
        <v>27.198928780651102</v>
      </c>
      <c r="Q42" s="45">
        <f>[2]Ведомость!S14</f>
        <v>504.4</v>
      </c>
      <c r="R42" s="45">
        <f>[2]Ведомость!T14</f>
        <v>363.6</v>
      </c>
      <c r="S42" s="45">
        <f>T42/(Напряжение!H15*SQRT(3))</f>
        <v>20.783681631492076</v>
      </c>
      <c r="T42" s="45">
        <f>[2]Ведомость!BE14</f>
        <v>231.48000000000002</v>
      </c>
      <c r="U42" s="45">
        <f>[2]Ведомость!BF14</f>
        <v>123.47999999999999</v>
      </c>
      <c r="V42" s="45">
        <f>W42/(Напряжение!I15*SQRT(3))</f>
        <v>55.157263547856573</v>
      </c>
      <c r="W42" s="45">
        <f>[2]Ведомость!BG14</f>
        <v>622.08000000000004</v>
      </c>
      <c r="X42" s="45">
        <f>[2]Ведомость!BH14</f>
        <v>0</v>
      </c>
    </row>
    <row r="43" spans="1:28" s="46" customFormat="1" ht="15" customHeight="1">
      <c r="A43" s="42">
        <f t="shared" si="1"/>
        <v>40159.25</v>
      </c>
      <c r="B43" s="45">
        <f>C43/(Напряжение!C16*SQRT(3))</f>
        <v>0</v>
      </c>
      <c r="C43" s="45">
        <f>[2]Ведомость!O15</f>
        <v>0</v>
      </c>
      <c r="D43" s="45">
        <f>[2]Ведомость!P15</f>
        <v>0</v>
      </c>
      <c r="E43" s="45">
        <f>F43/(Напряжение!C16*SQRT(3))</f>
        <v>13.671699592676521</v>
      </c>
      <c r="F43" s="45">
        <f>[2]Ведомость!Q15</f>
        <v>252.4</v>
      </c>
      <c r="G43" s="45">
        <f>[2]Ведомость!R15</f>
        <v>144.6</v>
      </c>
      <c r="H43" s="45">
        <f>I43/(Напряжение!C16*SQRT(3))</f>
        <v>10.800859345402925</v>
      </c>
      <c r="I43" s="45">
        <f>[2]Ведомость!U15</f>
        <v>199.4</v>
      </c>
      <c r="J43" s="45">
        <f>[2]Ведомость!V15</f>
        <v>75</v>
      </c>
      <c r="K43" s="45">
        <f>L43/(Напряжение!C16*SQRT(3))</f>
        <v>34.753417031146022</v>
      </c>
      <c r="L43" s="45">
        <f>[2]Ведомость!W15</f>
        <v>641.6</v>
      </c>
      <c r="M43" s="45">
        <f>[2]Ведомость!X15</f>
        <v>148.80000000000001</v>
      </c>
      <c r="O43" s="42">
        <f t="shared" si="2"/>
        <v>40159.25</v>
      </c>
      <c r="P43" s="45">
        <f>Q43/(Напряжение!C16*SQRT(3))</f>
        <v>24.635059329434554</v>
      </c>
      <c r="Q43" s="45">
        <f>[2]Ведомость!S15</f>
        <v>454.8</v>
      </c>
      <c r="R43" s="45">
        <f>[2]Ведомость!T15</f>
        <v>346.79999999999995</v>
      </c>
      <c r="S43" s="45">
        <f>T43/(Напряжение!H16*SQRT(3))</f>
        <v>22.402902492629543</v>
      </c>
      <c r="T43" s="45">
        <f>[2]Ведомость!BE15</f>
        <v>248.4</v>
      </c>
      <c r="U43" s="45">
        <f>[2]Ведомость!BF15</f>
        <v>126.36</v>
      </c>
      <c r="V43" s="45">
        <f>W43/(Напряжение!I16*SQRT(3))</f>
        <v>55.478156144107807</v>
      </c>
      <c r="W43" s="45">
        <f>[2]Ведомость!BG15</f>
        <v>622.79999999999995</v>
      </c>
      <c r="X43" s="45">
        <f>[2]Ведомость!BH15</f>
        <v>0</v>
      </c>
    </row>
    <row r="44" spans="1:28" s="46" customFormat="1">
      <c r="A44" s="42">
        <f t="shared" si="1"/>
        <v>40158.291666666701</v>
      </c>
      <c r="B44" s="45">
        <f>C44/(Напряжение!C17*SQRT(3))</f>
        <v>0</v>
      </c>
      <c r="C44" s="45">
        <f>[2]Ведомость!O16</f>
        <v>0</v>
      </c>
      <c r="D44" s="45">
        <f>[2]Ведомость!P16</f>
        <v>0</v>
      </c>
      <c r="E44" s="45">
        <f>F44/(Напряжение!C17*SQRT(3))</f>
        <v>21.030536349608951</v>
      </c>
      <c r="F44" s="45">
        <f>[2]Ведомость!Q16</f>
        <v>388.4</v>
      </c>
      <c r="G44" s="45">
        <f>[2]Ведомость!R16</f>
        <v>204</v>
      </c>
      <c r="H44" s="45">
        <f>I44/(Напряжение!C17*SQRT(3))</f>
        <v>9.930484980737079</v>
      </c>
      <c r="I44" s="45">
        <f>[2]Ведомость!U16</f>
        <v>183.4</v>
      </c>
      <c r="J44" s="45">
        <f>[2]Ведомость!V16</f>
        <v>55.400000000000006</v>
      </c>
      <c r="K44" s="45">
        <f>L44/(Напряжение!C17*SQRT(3))</f>
        <v>34.480549813159058</v>
      </c>
      <c r="L44" s="45">
        <f>[2]Ведомость!W16</f>
        <v>636.79999999999995</v>
      </c>
      <c r="M44" s="45">
        <f>[2]Ведомость!X16</f>
        <v>139.19999999999999</v>
      </c>
      <c r="O44" s="42">
        <f t="shared" si="2"/>
        <v>40158.291666666701</v>
      </c>
      <c r="P44" s="45">
        <f>Q44/(Напряжение!C17*SQRT(3))</f>
        <v>21.723612727762905</v>
      </c>
      <c r="Q44" s="45">
        <f>[2]Ведомость!S16</f>
        <v>401.20000000000005</v>
      </c>
      <c r="R44" s="45">
        <f>[2]Ведомость!T16</f>
        <v>300</v>
      </c>
      <c r="S44" s="45">
        <f>T44/(Напряжение!H17*SQRT(3))</f>
        <v>21.018443035045877</v>
      </c>
      <c r="T44" s="45">
        <f>[2]Ведомость!BE16</f>
        <v>233.28</v>
      </c>
      <c r="U44" s="45">
        <f>[2]Ведомость!BF16</f>
        <v>115.2</v>
      </c>
      <c r="V44" s="45">
        <f>W44/(Напряжение!I17*SQRT(3))</f>
        <v>55.637941485397072</v>
      </c>
      <c r="W44" s="45">
        <f>[2]Ведомость!BG16</f>
        <v>623.52</v>
      </c>
      <c r="X44" s="45">
        <f>[2]Ведомость!BH16</f>
        <v>0</v>
      </c>
    </row>
    <row r="45" spans="1:28" s="46" customFormat="1" ht="15" customHeight="1">
      <c r="A45" s="42">
        <f t="shared" si="1"/>
        <v>40157.333333333401</v>
      </c>
      <c r="B45" s="45">
        <f>C45/(Напряжение!C18*SQRT(3))</f>
        <v>0</v>
      </c>
      <c r="C45" s="45">
        <f>[2]Ведомость!O17</f>
        <v>0</v>
      </c>
      <c r="D45" s="45">
        <f>[2]Ведомость!P17</f>
        <v>0</v>
      </c>
      <c r="E45" s="45">
        <f>F45/(Напряжение!C18*SQRT(3))</f>
        <v>22.712101949640072</v>
      </c>
      <c r="F45" s="45">
        <f>[2]Ведомость!Q17</f>
        <v>418.2</v>
      </c>
      <c r="G45" s="45">
        <f>[2]Ведомость!R17</f>
        <v>192.4</v>
      </c>
      <c r="H45" s="45">
        <f>I45/(Напряжение!C18*SQRT(3))</f>
        <v>9.9168575227266302</v>
      </c>
      <c r="I45" s="45">
        <f>[2]Ведомость!U17</f>
        <v>182.6</v>
      </c>
      <c r="J45" s="45">
        <f>[2]Ведомость!V17</f>
        <v>52.599999999999994</v>
      </c>
      <c r="K45" s="45">
        <f>L45/(Напряжение!C18*SQRT(3))</f>
        <v>34.236511403761604</v>
      </c>
      <c r="L45" s="45">
        <f>[2]Ведомость!W17</f>
        <v>630.40000000000009</v>
      </c>
      <c r="M45" s="45">
        <f>[2]Ведомость!X17</f>
        <v>144</v>
      </c>
      <c r="O45" s="42">
        <f t="shared" si="2"/>
        <v>40157.333333333401</v>
      </c>
      <c r="P45" s="45">
        <f>Q45/(Напряжение!C18*SQRT(3))</f>
        <v>21.680227399082536</v>
      </c>
      <c r="Q45" s="45">
        <f>[2]Ведомость!S17</f>
        <v>399.2</v>
      </c>
      <c r="R45" s="45">
        <f>[2]Ведомость!T17</f>
        <v>297.60000000000002</v>
      </c>
      <c r="S45" s="45">
        <f>T45/(Напряжение!H18*SQRT(3))</f>
        <v>20.955753748200138</v>
      </c>
      <c r="T45" s="45">
        <f>[2]Ведомость!BE17</f>
        <v>231.84</v>
      </c>
      <c r="U45" s="45">
        <f>[2]Ведомость!BF17</f>
        <v>110.52000000000001</v>
      </c>
      <c r="V45" s="45">
        <f>W45/(Напряжение!I18*SQRT(3))</f>
        <v>55.915886882729552</v>
      </c>
      <c r="W45" s="45">
        <f>[2]Ведомость!BG17</f>
        <v>625.31999999999994</v>
      </c>
      <c r="X45" s="45">
        <f>[2]Ведомость!BH17</f>
        <v>0</v>
      </c>
    </row>
    <row r="46" spans="1:28" s="46" customFormat="1">
      <c r="A46" s="42">
        <f t="shared" si="1"/>
        <v>40156.375</v>
      </c>
      <c r="B46" s="45">
        <f>C46/(Напряжение!C19*SQRT(3))</f>
        <v>0</v>
      </c>
      <c r="C46" s="45">
        <f>[2]Ведомость!O18</f>
        <v>0</v>
      </c>
      <c r="D46" s="45">
        <f>[2]Ведомость!P18</f>
        <v>0</v>
      </c>
      <c r="E46" s="45">
        <f>F46/(Напряжение!C19*SQRT(3))</f>
        <v>15.55587233364157</v>
      </c>
      <c r="F46" s="45">
        <f>[2]Ведомость!Q18</f>
        <v>285.8</v>
      </c>
      <c r="G46" s="45">
        <f>[2]Ведомость!R18</f>
        <v>125.4</v>
      </c>
      <c r="H46" s="45">
        <f>I46/(Напряжение!C19*SQRT(3))</f>
        <v>9.307397372472737</v>
      </c>
      <c r="I46" s="45">
        <f>[2]Ведомость!U18</f>
        <v>171</v>
      </c>
      <c r="J46" s="45">
        <f>[2]Ведомость!V18</f>
        <v>38.6</v>
      </c>
      <c r="K46" s="45">
        <f>L46/(Напряжение!C19*SQRT(3))</f>
        <v>33.702575748743392</v>
      </c>
      <c r="L46" s="45">
        <f>[2]Ведомость!W18</f>
        <v>619.20000000000005</v>
      </c>
      <c r="M46" s="45">
        <f>[2]Ведомость!X18</f>
        <v>137.6</v>
      </c>
      <c r="O46" s="42">
        <f t="shared" si="2"/>
        <v>40156.375</v>
      </c>
      <c r="P46" s="45">
        <f>Q46/(Напряжение!C19*SQRT(3))</f>
        <v>21.488657793287935</v>
      </c>
      <c r="Q46" s="45">
        <f>[2]Ведомость!S18</f>
        <v>394.8</v>
      </c>
      <c r="R46" s="45">
        <f>[2]Ведомость!T18</f>
        <v>299.2</v>
      </c>
      <c r="S46" s="45">
        <f>T46/(Напряжение!H19*SQRT(3))</f>
        <v>20.123112505403732</v>
      </c>
      <c r="T46" s="45">
        <f>[2]Ведомость!BE18</f>
        <v>221.76</v>
      </c>
      <c r="U46" s="45">
        <f>[2]Ведомость!BF18</f>
        <v>107.64</v>
      </c>
      <c r="V46" s="45">
        <f>W46/(Напряжение!I19*SQRT(3))</f>
        <v>55.933809866263864</v>
      </c>
      <c r="W46" s="45">
        <f>[2]Ведомость!BG18</f>
        <v>624.24</v>
      </c>
      <c r="X46" s="45">
        <f>[2]Ведомость!BH18</f>
        <v>0</v>
      </c>
    </row>
    <row r="47" spans="1:28" s="46" customFormat="1" ht="15" customHeight="1">
      <c r="A47" s="42">
        <f t="shared" si="1"/>
        <v>40155.416666666701</v>
      </c>
      <c r="B47" s="45">
        <f>C47/(Напряжение!C20*SQRT(3))</f>
        <v>0</v>
      </c>
      <c r="C47" s="45">
        <f>[2]Ведомость!O19</f>
        <v>0</v>
      </c>
      <c r="D47" s="45">
        <f>[2]Ведомость!P19</f>
        <v>0</v>
      </c>
      <c r="E47" s="45">
        <f>F47/(Напряжение!C20*SQRT(3))</f>
        <v>27.964767440955455</v>
      </c>
      <c r="F47" s="45">
        <f>[2]Ведомость!Q19</f>
        <v>513.79999999999995</v>
      </c>
      <c r="G47" s="45">
        <f>[2]Ведомость!R19</f>
        <v>236.6</v>
      </c>
      <c r="H47" s="45">
        <f>I47/(Напряжение!C20*SQRT(3))</f>
        <v>9.5247845507341484</v>
      </c>
      <c r="I47" s="45">
        <f>[2]Ведомость!U19</f>
        <v>175</v>
      </c>
      <c r="J47" s="45">
        <f>[2]Ведомость!V19</f>
        <v>43.4</v>
      </c>
      <c r="K47" s="45">
        <f>L47/(Напряжение!C20*SQRT(3))</f>
        <v>33.614325363048053</v>
      </c>
      <c r="L47" s="45">
        <f>[2]Ведомость!W19</f>
        <v>617.59999999999991</v>
      </c>
      <c r="M47" s="45">
        <f>[2]Ведомость!X19</f>
        <v>142.4</v>
      </c>
      <c r="O47" s="42">
        <f t="shared" si="2"/>
        <v>40155.416666666701</v>
      </c>
      <c r="P47" s="45">
        <f>Q47/(Напряжение!C20*SQRT(3))</f>
        <v>21.466143010340275</v>
      </c>
      <c r="Q47" s="45">
        <f>[2]Ведомость!S19</f>
        <v>394.4</v>
      </c>
      <c r="R47" s="45">
        <f>[2]Ведомость!T19</f>
        <v>299.2</v>
      </c>
      <c r="S47" s="45">
        <f>T47/(Напряжение!H20*SQRT(3))</f>
        <v>19.263581771306086</v>
      </c>
      <c r="T47" s="45">
        <f>[2]Ведомость!BE19</f>
        <v>212.76</v>
      </c>
      <c r="U47" s="45">
        <f>[2]Ведомость!BF19</f>
        <v>107.64</v>
      </c>
      <c r="V47" s="45">
        <f>W47/(Напряжение!I20*SQRT(3))</f>
        <v>55.812466393517234</v>
      </c>
      <c r="W47" s="45">
        <f>[2]Ведомость!BG19</f>
        <v>624.24</v>
      </c>
      <c r="X47" s="45">
        <f>[2]Ведомость!BH19</f>
        <v>0</v>
      </c>
    </row>
    <row r="48" spans="1:28" s="46" customFormat="1">
      <c r="A48" s="42">
        <f t="shared" si="1"/>
        <v>40154.458333333401</v>
      </c>
      <c r="B48" s="45">
        <f>C48/(Напряжение!C21*SQRT(3))</f>
        <v>0</v>
      </c>
      <c r="C48" s="45">
        <f>[2]Ведомость!O20</f>
        <v>0</v>
      </c>
      <c r="D48" s="45">
        <f>[2]Ведомость!P20</f>
        <v>0</v>
      </c>
      <c r="E48" s="45">
        <f>F48/(Напряжение!C21*SQRT(3))</f>
        <v>17.789815129546849</v>
      </c>
      <c r="F48" s="45">
        <f>[2]Ведомость!Q20</f>
        <v>327</v>
      </c>
      <c r="G48" s="45">
        <f>[2]Ведомость!R20</f>
        <v>190</v>
      </c>
      <c r="H48" s="45">
        <f>I48/(Напряжение!C21*SQRT(3))</f>
        <v>10.042813067016356</v>
      </c>
      <c r="I48" s="45">
        <f>[2]Ведомость!U20</f>
        <v>184.6</v>
      </c>
      <c r="J48" s="45">
        <f>[2]Ведомость!V20</f>
        <v>53.8</v>
      </c>
      <c r="K48" s="45">
        <f>L48/(Напряжение!C21*SQRT(3))</f>
        <v>34.208672028926777</v>
      </c>
      <c r="L48" s="45">
        <f>[2]Ведомость!W20</f>
        <v>628.79999999999995</v>
      </c>
      <c r="M48" s="45">
        <f>[2]Ведомость!X20</f>
        <v>140.80000000000001</v>
      </c>
      <c r="O48" s="42">
        <f t="shared" si="2"/>
        <v>40154.458333333401</v>
      </c>
      <c r="P48" s="45">
        <f>Q48/(Напряжение!C21*SQRT(3))</f>
        <v>18.975802804849973</v>
      </c>
      <c r="Q48" s="45">
        <f>[2]Ведомость!S20</f>
        <v>348.8</v>
      </c>
      <c r="R48" s="45">
        <f>[2]Ведомость!T20</f>
        <v>236</v>
      </c>
      <c r="S48" s="45">
        <f>T48/(Напряжение!H21*SQRT(3))</f>
        <v>19.01157876042047</v>
      </c>
      <c r="T48" s="45">
        <f>[2]Ведомость!BE20</f>
        <v>210.24</v>
      </c>
      <c r="U48" s="45">
        <f>[2]Ведомость!BF20</f>
        <v>108.36</v>
      </c>
      <c r="V48" s="45">
        <f>W48/(Напряжение!I21*SQRT(3))</f>
        <v>55.758887777208564</v>
      </c>
      <c r="W48" s="45">
        <f>[2]Ведомость!BG20</f>
        <v>624.96</v>
      </c>
      <c r="X48" s="45">
        <f>[2]Ведомость!BH20</f>
        <v>0.72</v>
      </c>
    </row>
    <row r="49" spans="1:24" s="46" customFormat="1" ht="15" customHeight="1">
      <c r="A49" s="42">
        <f t="shared" si="1"/>
        <v>40153.500000000102</v>
      </c>
      <c r="B49" s="45">
        <f>C49/(Напряжение!C22*SQRT(3))</f>
        <v>0</v>
      </c>
      <c r="C49" s="45">
        <f>[2]Ведомость!O21</f>
        <v>0</v>
      </c>
      <c r="D49" s="45">
        <f>[2]Ведомость!P21</f>
        <v>0</v>
      </c>
      <c r="E49" s="45">
        <f>F49/(Напряжение!C22*SQRT(3))</f>
        <v>23.785314017059108</v>
      </c>
      <c r="F49" s="45">
        <f>[2]Ведомость!Q21</f>
        <v>436.8</v>
      </c>
      <c r="G49" s="45">
        <f>[2]Ведомость!R21</f>
        <v>258.2</v>
      </c>
      <c r="H49" s="45">
        <f>I49/(Напряжение!C22*SQRT(3))</f>
        <v>9.5947168722660585</v>
      </c>
      <c r="I49" s="45">
        <f>[2]Ведомость!U21</f>
        <v>176.2</v>
      </c>
      <c r="J49" s="45">
        <f>[2]Ведомость!V21</f>
        <v>45.4</v>
      </c>
      <c r="K49" s="45">
        <f>L49/(Напряжение!C22*SQRT(3))</f>
        <v>34.06614571674033</v>
      </c>
      <c r="L49" s="45">
        <f>[2]Ведомость!W21</f>
        <v>625.6</v>
      </c>
      <c r="M49" s="45">
        <f>[2]Ведомость!X21</f>
        <v>137.60000000000002</v>
      </c>
      <c r="O49" s="42">
        <f t="shared" si="2"/>
        <v>40153.500000000102</v>
      </c>
      <c r="P49" s="45">
        <f>Q49/(Напряжение!C22*SQRT(3))</f>
        <v>19.690406475660652</v>
      </c>
      <c r="Q49" s="45">
        <f>[2]Ведомость!S21</f>
        <v>361.6</v>
      </c>
      <c r="R49" s="45">
        <f>[2]Ведомость!T21</f>
        <v>229.2</v>
      </c>
      <c r="S49" s="45">
        <f>T49/(Напряжение!H22*SQRT(3))</f>
        <v>17.699841803611722</v>
      </c>
      <c r="T49" s="45">
        <f>[2]Ведомость!BE21</f>
        <v>196.56</v>
      </c>
      <c r="U49" s="45">
        <f>[2]Ведомость!BF21</f>
        <v>106.56</v>
      </c>
      <c r="V49" s="45">
        <f>W49/(Напряжение!I22*SQRT(3))</f>
        <v>55.745344675903041</v>
      </c>
      <c r="W49" s="45">
        <f>[2]Ведомость!BG21</f>
        <v>624.96</v>
      </c>
      <c r="X49" s="45">
        <f>[2]Ведомость!BH21</f>
        <v>0</v>
      </c>
    </row>
    <row r="50" spans="1:24" s="46" customFormat="1">
      <c r="A50" s="42">
        <f t="shared" si="1"/>
        <v>40152.541666666701</v>
      </c>
      <c r="B50" s="45">
        <f>C50/(Напряжение!C23*SQRT(3))</f>
        <v>0</v>
      </c>
      <c r="C50" s="45">
        <f>[2]Ведомость!O22</f>
        <v>0</v>
      </c>
      <c r="D50" s="45">
        <f>[2]Ведомость!P22</f>
        <v>0</v>
      </c>
      <c r="E50" s="45">
        <f>F50/(Напряжение!C23*SQRT(3))</f>
        <v>19.906200721762765</v>
      </c>
      <c r="F50" s="45">
        <f>[2]Ведомость!Q22</f>
        <v>366.4</v>
      </c>
      <c r="G50" s="45">
        <f>[2]Ведомость!R22</f>
        <v>200.4</v>
      </c>
      <c r="H50" s="45">
        <f>I50/(Напряжение!C23*SQRT(3))</f>
        <v>9.3011505555834741</v>
      </c>
      <c r="I50" s="45">
        <f>[2]Ведомость!U22</f>
        <v>171.2</v>
      </c>
      <c r="J50" s="45">
        <f>[2]Ведомость!V22</f>
        <v>40</v>
      </c>
      <c r="K50" s="45">
        <f>L50/(Напряжение!C23*SQRT(3))</f>
        <v>36.248409174563641</v>
      </c>
      <c r="L50" s="45">
        <f>[2]Ведомость!W22</f>
        <v>667.2</v>
      </c>
      <c r="M50" s="45">
        <f>[2]Ведомость!X22</f>
        <v>142.4</v>
      </c>
      <c r="O50" s="42">
        <f t="shared" si="2"/>
        <v>40152.541666666701</v>
      </c>
      <c r="P50" s="45">
        <f>Q50/(Напряжение!C23*SQRT(3))</f>
        <v>19.754079100526589</v>
      </c>
      <c r="Q50" s="45">
        <f>[2]Ведомость!S22</f>
        <v>363.6</v>
      </c>
      <c r="R50" s="45">
        <f>[2]Ведомость!T22</f>
        <v>230.8</v>
      </c>
      <c r="S50" s="45">
        <f>T50/(Напряжение!H23*SQRT(3))</f>
        <v>17.696185127541927</v>
      </c>
      <c r="T50" s="45">
        <f>[2]Ведомость!BE22</f>
        <v>195.84</v>
      </c>
      <c r="U50" s="45">
        <f>[2]Ведомость!BF22</f>
        <v>105.84</v>
      </c>
      <c r="V50" s="45">
        <f>W50/(Напряжение!I23*SQRT(3))</f>
        <v>55.879903581251156</v>
      </c>
      <c r="W50" s="45">
        <f>[2]Ведомость!BG22</f>
        <v>623.16</v>
      </c>
      <c r="X50" s="45">
        <f>[2]Ведомость!BH22</f>
        <v>0</v>
      </c>
    </row>
    <row r="51" spans="1:24" s="46" customFormat="1" ht="15" customHeight="1">
      <c r="A51" s="42">
        <f t="shared" si="1"/>
        <v>40151.583333333401</v>
      </c>
      <c r="B51" s="45">
        <f>C51/(Напряжение!C24*SQRT(3))</f>
        <v>0</v>
      </c>
      <c r="C51" s="45">
        <f>[2]Ведомость!O23</f>
        <v>0</v>
      </c>
      <c r="D51" s="45">
        <f>[2]Ведомость!P23</f>
        <v>0</v>
      </c>
      <c r="E51" s="45">
        <f>F51/(Напряжение!C24*SQRT(3))</f>
        <v>18.644525604387937</v>
      </c>
      <c r="F51" s="45">
        <f>[2]Ведомость!Q23</f>
        <v>343.2</v>
      </c>
      <c r="G51" s="45">
        <f>[2]Ведомость!R23</f>
        <v>144.4</v>
      </c>
      <c r="H51" s="45">
        <f>I51/(Напряжение!C24*SQRT(3))</f>
        <v>8.5725703390804675</v>
      </c>
      <c r="I51" s="45">
        <f>[2]Ведомость!U23</f>
        <v>157.80000000000001</v>
      </c>
      <c r="J51" s="45">
        <f>[2]Ведомость!V23</f>
        <v>39.4</v>
      </c>
      <c r="K51" s="45">
        <f>L51/(Напряжение!C24*SQRT(3))</f>
        <v>37.289051208775874</v>
      </c>
      <c r="L51" s="45">
        <f>[2]Ведомость!W23</f>
        <v>686.4</v>
      </c>
      <c r="M51" s="45">
        <f>[2]Ведомость!X23</f>
        <v>139.19999999999999</v>
      </c>
      <c r="O51" s="42">
        <f t="shared" si="2"/>
        <v>40151.583333333401</v>
      </c>
      <c r="P51" s="45">
        <f>Q51/(Напряжение!C24*SQRT(3))</f>
        <v>19.731036420494462</v>
      </c>
      <c r="Q51" s="45">
        <f>[2]Ведомость!S23</f>
        <v>363.20000000000005</v>
      </c>
      <c r="R51" s="45">
        <f>[2]Ведомость!T23</f>
        <v>230.8</v>
      </c>
      <c r="S51" s="45">
        <f>T51/(Напряжение!H24*SQRT(3))</f>
        <v>17.633246401440648</v>
      </c>
      <c r="T51" s="45">
        <f>[2]Ведомость!BE23</f>
        <v>194.76</v>
      </c>
      <c r="U51" s="45">
        <f>[2]Ведомость!BF23</f>
        <v>108</v>
      </c>
      <c r="V51" s="45">
        <f>W51/(Напряжение!I24*SQRT(3))</f>
        <v>55.839815465879738</v>
      </c>
      <c r="W51" s="45">
        <f>[2]Ведомость!BG23</f>
        <v>623.16</v>
      </c>
      <c r="X51" s="45">
        <f>[2]Ведомость!BH23</f>
        <v>0</v>
      </c>
    </row>
    <row r="52" spans="1:24" s="46" customFormat="1">
      <c r="A52" s="42">
        <f t="shared" si="1"/>
        <v>40150.625000000102</v>
      </c>
      <c r="B52" s="45">
        <f>C52/(Напряжение!C25*SQRT(3))</f>
        <v>0</v>
      </c>
      <c r="C52" s="45">
        <f>[2]Ведомость!O24</f>
        <v>0</v>
      </c>
      <c r="D52" s="45">
        <f>[2]Ведомость!P24</f>
        <v>0</v>
      </c>
      <c r="E52" s="45">
        <f>F52/(Напряжение!C25*SQRT(3))</f>
        <v>18.739876248454735</v>
      </c>
      <c r="F52" s="45">
        <f>[2]Ведомость!Q24</f>
        <v>345.4</v>
      </c>
      <c r="G52" s="45">
        <f>[2]Ведомость!R24</f>
        <v>127.6</v>
      </c>
      <c r="H52" s="45">
        <f>I52/(Напряжение!C25*SQRT(3))</f>
        <v>9.3645125665410749</v>
      </c>
      <c r="I52" s="45">
        <f>[2]Ведомость!U24</f>
        <v>172.6</v>
      </c>
      <c r="J52" s="45">
        <f>[2]Ведомость!V24</f>
        <v>56.8</v>
      </c>
      <c r="K52" s="45">
        <f>L52/(Напряжение!C25*SQRT(3))</f>
        <v>43.404461490341021</v>
      </c>
      <c r="L52" s="45">
        <f>[2]Ведомость!W24</f>
        <v>800</v>
      </c>
      <c r="M52" s="45">
        <f>[2]Ведомость!X24</f>
        <v>158.4</v>
      </c>
      <c r="O52" s="42">
        <f t="shared" si="2"/>
        <v>40150.625000000102</v>
      </c>
      <c r="P52" s="45">
        <f>Q52/(Напряжение!C25*SQRT(3))</f>
        <v>19.68392328586965</v>
      </c>
      <c r="Q52" s="45">
        <f>[2]Ведомость!S24</f>
        <v>362.79999999999995</v>
      </c>
      <c r="R52" s="45">
        <f>[2]Ведомость!T24</f>
        <v>229.2</v>
      </c>
      <c r="S52" s="45">
        <f>T52/(Напряжение!H25*SQRT(3))</f>
        <v>20.112019986590184</v>
      </c>
      <c r="T52" s="45">
        <f>[2]Ведомость!BE24</f>
        <v>223.2</v>
      </c>
      <c r="U52" s="45">
        <f>[2]Ведомость!BF24</f>
        <v>119.16</v>
      </c>
      <c r="V52" s="45">
        <f>W52/(Напряжение!I25*SQRT(3))</f>
        <v>55.834829314683958</v>
      </c>
      <c r="W52" s="45">
        <f>[2]Ведомость!BG24</f>
        <v>622.79999999999995</v>
      </c>
      <c r="X52" s="45">
        <f>[2]Ведомость!BH24</f>
        <v>0</v>
      </c>
    </row>
    <row r="53" spans="1:24" s="46" customFormat="1" ht="15" customHeight="1">
      <c r="A53" s="42">
        <f t="shared" si="1"/>
        <v>40149.666666666701</v>
      </c>
      <c r="B53" s="45">
        <f>C53/(Напряжение!C26*SQRT(3))</f>
        <v>0</v>
      </c>
      <c r="C53" s="45">
        <f>[2]Ведомость!O25</f>
        <v>0</v>
      </c>
      <c r="D53" s="45">
        <f>[2]Ведомость!P25</f>
        <v>0</v>
      </c>
      <c r="E53" s="45">
        <f>F53/(Напряжение!C26*SQRT(3))</f>
        <v>13.966265486415713</v>
      </c>
      <c r="F53" s="45">
        <f>[2]Ведомость!Q25</f>
        <v>256.8</v>
      </c>
      <c r="G53" s="45">
        <f>[2]Ведомость!R25</f>
        <v>122.6</v>
      </c>
      <c r="H53" s="45">
        <f>I53/(Напряжение!C26*SQRT(3))</f>
        <v>9.3652294266385727</v>
      </c>
      <c r="I53" s="45">
        <f>[2]Ведомость!U25</f>
        <v>172.2</v>
      </c>
      <c r="J53" s="45">
        <f>[2]Ведомость!V25</f>
        <v>55</v>
      </c>
      <c r="K53" s="45">
        <f>L53/(Напряжение!C26*SQRT(3))</f>
        <v>44.900890909598175</v>
      </c>
      <c r="L53" s="45">
        <f>[2]Ведомость!W25</f>
        <v>825.59999999999991</v>
      </c>
      <c r="M53" s="45">
        <f>[2]Ведомость!X25</f>
        <v>161.6</v>
      </c>
      <c r="O53" s="42">
        <f t="shared" si="2"/>
        <v>40149.666666666701</v>
      </c>
      <c r="P53" s="45">
        <f>Q53/(Напряжение!C26*SQRT(3))</f>
        <v>21.210449920958443</v>
      </c>
      <c r="Q53" s="45">
        <f>[2]Ведомость!S25</f>
        <v>390</v>
      </c>
      <c r="R53" s="45">
        <f>[2]Ведомость!T25</f>
        <v>281.60000000000002</v>
      </c>
      <c r="S53" s="45">
        <f>T53/(Напряжение!H26*SQRT(3))</f>
        <v>21.215243605847974</v>
      </c>
      <c r="T53" s="45">
        <f>[2]Ведомость!BE25</f>
        <v>234</v>
      </c>
      <c r="U53" s="45">
        <f>[2]Ведомость!BF25</f>
        <v>118.08</v>
      </c>
      <c r="V53" s="45">
        <f>W53/(Напряжение!I26*SQRT(3))</f>
        <v>55.583924341417777</v>
      </c>
      <c r="W53" s="45">
        <f>[2]Ведомость!BG25</f>
        <v>621</v>
      </c>
      <c r="X53" s="45">
        <f>[2]Ведомость!BH25</f>
        <v>0</v>
      </c>
    </row>
    <row r="54" spans="1:24" s="46" customFormat="1">
      <c r="A54" s="42">
        <f t="shared" si="1"/>
        <v>40148.708333333401</v>
      </c>
      <c r="B54" s="45">
        <f>C54/(Напряжение!C27*SQRT(3))</f>
        <v>0</v>
      </c>
      <c r="C54" s="45">
        <f>[2]Ведомость!O26</f>
        <v>0</v>
      </c>
      <c r="D54" s="45">
        <f>[2]Ведомость!P26</f>
        <v>0</v>
      </c>
      <c r="E54" s="45">
        <f>F54/(Напряжение!C27*SQRT(3))</f>
        <v>22.742220747300209</v>
      </c>
      <c r="F54" s="45">
        <f>[2]Ведомость!Q26</f>
        <v>416.8</v>
      </c>
      <c r="G54" s="45">
        <f>[2]Ведомость!R26</f>
        <v>185.8</v>
      </c>
      <c r="H54" s="45">
        <f>I54/(Напряжение!C27*SQRT(3))</f>
        <v>9.1230789562106391</v>
      </c>
      <c r="I54" s="45">
        <f>[2]Ведомость!U26</f>
        <v>167.2</v>
      </c>
      <c r="J54" s="45">
        <f>[2]Ведомость!V26</f>
        <v>58.6</v>
      </c>
      <c r="K54" s="45">
        <f>L54/(Напряжение!C27*SQRT(3))</f>
        <v>43.476491102324388</v>
      </c>
      <c r="L54" s="45">
        <f>[2]Ведомость!W26</f>
        <v>796.8</v>
      </c>
      <c r="M54" s="45">
        <f>[2]Ведомость!X26</f>
        <v>161.6</v>
      </c>
      <c r="O54" s="42">
        <f t="shared" si="2"/>
        <v>40148.708333333401</v>
      </c>
      <c r="P54" s="45">
        <f>Q54/(Напряжение!C27*SQRT(3))</f>
        <v>21.89102438535711</v>
      </c>
      <c r="Q54" s="45">
        <f>[2]Ведомость!S26</f>
        <v>401.2</v>
      </c>
      <c r="R54" s="45">
        <f>[2]Ведомость!T26</f>
        <v>304.79999999999995</v>
      </c>
      <c r="S54" s="45">
        <f>T54/(Напряжение!H27*SQRT(3))</f>
        <v>21.233682391478872</v>
      </c>
      <c r="T54" s="45">
        <f>[2]Ведомость!BE26</f>
        <v>234</v>
      </c>
      <c r="U54" s="45">
        <f>[2]Ведомость!BF26</f>
        <v>120.6</v>
      </c>
      <c r="V54" s="45">
        <f>W54/(Напряжение!I27*SQRT(3))</f>
        <v>55.431906039338401</v>
      </c>
      <c r="W54" s="45">
        <f>[2]Ведомость!BG26</f>
        <v>619.20000000000005</v>
      </c>
      <c r="X54" s="45">
        <f>[2]Ведомость!BH26</f>
        <v>0</v>
      </c>
    </row>
    <row r="55" spans="1:24" s="46" customFormat="1" ht="15" customHeight="1">
      <c r="A55" s="42">
        <f t="shared" si="1"/>
        <v>40147.750000000102</v>
      </c>
      <c r="B55" s="45">
        <f>C55/(Напряжение!C28*SQRT(3))</f>
        <v>0</v>
      </c>
      <c r="C55" s="45">
        <f>[2]Ведомость!O27</f>
        <v>0</v>
      </c>
      <c r="D55" s="45">
        <f>[2]Ведомость!P27</f>
        <v>0</v>
      </c>
      <c r="E55" s="45">
        <f>F55/(Напряжение!C28*SQRT(3))</f>
        <v>18.486950296816747</v>
      </c>
      <c r="F55" s="45">
        <f>[2]Ведомость!Q27</f>
        <v>339.8</v>
      </c>
      <c r="G55" s="45">
        <f>[2]Ведомость!R27</f>
        <v>139.80000000000001</v>
      </c>
      <c r="H55" s="45">
        <f>I55/(Напряжение!C28*SQRT(3))</f>
        <v>8.4654781229684701</v>
      </c>
      <c r="I55" s="45">
        <f>[2]Ведомость!U27</f>
        <v>155.60000000000002</v>
      </c>
      <c r="J55" s="45">
        <f>[2]Ведомость!V27</f>
        <v>51</v>
      </c>
      <c r="K55" s="45">
        <f>L55/(Напряжение!C28*SQRT(3))</f>
        <v>42.305628460284581</v>
      </c>
      <c r="L55" s="45">
        <f>[2]Ведомость!W27</f>
        <v>777.59999999999991</v>
      </c>
      <c r="M55" s="45">
        <f>[2]Ведомость!X27</f>
        <v>158.4</v>
      </c>
      <c r="O55" s="42">
        <f t="shared" si="2"/>
        <v>40147.750000000102</v>
      </c>
      <c r="P55" s="45">
        <f>Q55/(Напряжение!C28*SQRT(3))</f>
        <v>21.914489639663877</v>
      </c>
      <c r="Q55" s="45">
        <f>[2]Ведомость!S27</f>
        <v>402.8</v>
      </c>
      <c r="R55" s="45">
        <f>[2]Ведомость!T27</f>
        <v>305.2</v>
      </c>
      <c r="S55" s="45">
        <f>T55/(Напряжение!H28*SQRT(3))</f>
        <v>21.203625099714312</v>
      </c>
      <c r="T55" s="45">
        <f>[2]Ведомость!BE27</f>
        <v>234.36</v>
      </c>
      <c r="U55" s="45">
        <f>[2]Ведомость!BF27</f>
        <v>121.68</v>
      </c>
      <c r="V55" s="45">
        <f>W55/(Напряжение!I28*SQRT(3))</f>
        <v>55.375008273962614</v>
      </c>
      <c r="W55" s="45">
        <f>[2]Ведомость!BG27</f>
        <v>617.4</v>
      </c>
      <c r="X55" s="45">
        <f>[2]Ведомость!BH27</f>
        <v>0</v>
      </c>
    </row>
    <row r="56" spans="1:24" s="46" customFormat="1">
      <c r="A56" s="42">
        <f t="shared" si="1"/>
        <v>40146.791666666802</v>
      </c>
      <c r="B56" s="45">
        <f>C56/(Напряжение!C29*SQRT(3))</f>
        <v>0</v>
      </c>
      <c r="C56" s="45">
        <f>[2]Ведомость!O28</f>
        <v>0</v>
      </c>
      <c r="D56" s="45">
        <f>[2]Ведомость!P28</f>
        <v>0</v>
      </c>
      <c r="E56" s="45">
        <f>F56/(Напряжение!C29*SQRT(3))</f>
        <v>22.124721610809882</v>
      </c>
      <c r="F56" s="45">
        <f>[2]Ведомость!Q28</f>
        <v>408</v>
      </c>
      <c r="G56" s="45">
        <f>[2]Ведомость!R28</f>
        <v>174</v>
      </c>
      <c r="H56" s="45">
        <f>I56/(Напряжение!C29*SQRT(3))</f>
        <v>8.2425433452036803</v>
      </c>
      <c r="I56" s="45">
        <f>[2]Ведомость!U28</f>
        <v>152</v>
      </c>
      <c r="J56" s="45">
        <f>[2]Ведомость!V28</f>
        <v>56</v>
      </c>
      <c r="K56" s="45">
        <f>L56/(Напряжение!C29*SQRT(3))</f>
        <v>40.865662269378248</v>
      </c>
      <c r="L56" s="45">
        <f>[2]Ведомость!W28</f>
        <v>753.6</v>
      </c>
      <c r="M56" s="45">
        <f>[2]Ведомость!X28</f>
        <v>156.80000000000001</v>
      </c>
      <c r="O56" s="42">
        <f t="shared" si="2"/>
        <v>40146.791666666802</v>
      </c>
      <c r="P56" s="45">
        <f>Q56/(Напряжение!C29*SQRT(3))</f>
        <v>21.625830829389656</v>
      </c>
      <c r="Q56" s="45">
        <f>[2]Ведомость!S28</f>
        <v>398.79999999999995</v>
      </c>
      <c r="R56" s="45">
        <f>[2]Ведомость!T28</f>
        <v>303.2</v>
      </c>
      <c r="S56" s="45">
        <f>T56/(Напряжение!H29*SQRT(3))</f>
        <v>20.203970085544238</v>
      </c>
      <c r="T56" s="45">
        <f>[2]Ведомость!BE28</f>
        <v>223.56</v>
      </c>
      <c r="U56" s="45">
        <f>[2]Ведомость!BF28</f>
        <v>121.32</v>
      </c>
      <c r="V56" s="45">
        <f>W56/(Напряжение!I29*SQRT(3))</f>
        <v>55.211439304306559</v>
      </c>
      <c r="W56" s="45">
        <f>[2]Ведомость!BG28</f>
        <v>618.12</v>
      </c>
      <c r="X56" s="45">
        <f>[2]Ведомость!BH28</f>
        <v>0</v>
      </c>
    </row>
    <row r="57" spans="1:24" s="46" customFormat="1" ht="15" customHeight="1">
      <c r="A57" s="42">
        <f t="shared" si="1"/>
        <v>40145.833333333401</v>
      </c>
      <c r="B57" s="45">
        <f>C57/(Напряжение!C30*SQRT(3))</f>
        <v>0</v>
      </c>
      <c r="C57" s="45">
        <f>[2]Ведомость!O29</f>
        <v>0</v>
      </c>
      <c r="D57" s="45">
        <f>[2]Ведомость!P29</f>
        <v>0</v>
      </c>
      <c r="E57" s="45">
        <f>F57/(Напряжение!C30*SQRT(3))</f>
        <v>19.484763159447294</v>
      </c>
      <c r="F57" s="45">
        <f>[2]Ведомость!Q29</f>
        <v>359</v>
      </c>
      <c r="G57" s="45">
        <f>[2]Ведомость!R29</f>
        <v>158.19999999999999</v>
      </c>
      <c r="H57" s="45">
        <f>I57/(Напряжение!C30*SQRT(3))</f>
        <v>8.1846860290937382</v>
      </c>
      <c r="I57" s="45">
        <f>[2]Ведомость!U29</f>
        <v>150.80000000000001</v>
      </c>
      <c r="J57" s="45">
        <f>[2]Ведомость!V29</f>
        <v>55.2</v>
      </c>
      <c r="K57" s="45">
        <f>L57/(Напряжение!C30*SQRT(3))</f>
        <v>39.338597041691919</v>
      </c>
      <c r="L57" s="45">
        <f>[2]Ведомость!W29</f>
        <v>724.8</v>
      </c>
      <c r="M57" s="45">
        <f>[2]Ведомость!X29</f>
        <v>148.80000000000001</v>
      </c>
      <c r="O57" s="42">
        <f t="shared" si="2"/>
        <v>40145.833333333401</v>
      </c>
      <c r="P57" s="45">
        <f>Q57/(Напряжение!C30*SQRT(3))</f>
        <v>21.775172645042495</v>
      </c>
      <c r="Q57" s="45">
        <f>[2]Ведомость!S29</f>
        <v>401.20000000000005</v>
      </c>
      <c r="R57" s="45">
        <f>[2]Ведомость!T29</f>
        <v>304.39999999999998</v>
      </c>
      <c r="S57" s="45">
        <f>T57/(Напряжение!H30*SQRT(3))</f>
        <v>18.853215258752261</v>
      </c>
      <c r="T57" s="45">
        <f>[2]Ведомость!BE29</f>
        <v>208.8</v>
      </c>
      <c r="U57" s="45">
        <f>[2]Ведомость!BF29</f>
        <v>119.16</v>
      </c>
      <c r="V57" s="45">
        <f>W57/(Напряжение!I30*SQRT(3))</f>
        <v>55.286488921784752</v>
      </c>
      <c r="W57" s="45">
        <f>[2]Ведомость!BG29</f>
        <v>618.48</v>
      </c>
      <c r="X57" s="45">
        <f>[2]Ведомость!BH29</f>
        <v>0</v>
      </c>
    </row>
    <row r="58" spans="1:24" s="46" customFormat="1">
      <c r="A58" s="42">
        <f t="shared" si="1"/>
        <v>40144.875000000102</v>
      </c>
      <c r="B58" s="45">
        <f>C58/(Напряжение!C31*SQRT(3))</f>
        <v>0</v>
      </c>
      <c r="C58" s="45">
        <f>[2]Ведомость!O30</f>
        <v>0</v>
      </c>
      <c r="D58" s="45">
        <f>[2]Ведомость!P30</f>
        <v>0</v>
      </c>
      <c r="E58" s="45">
        <f>F58/(Напряжение!C31*SQRT(3))</f>
        <v>21.061648127678083</v>
      </c>
      <c r="F58" s="45">
        <f>[2]Ведомость!Q30</f>
        <v>388.2</v>
      </c>
      <c r="G58" s="45">
        <f>[2]Ведомость!R30</f>
        <v>156.4</v>
      </c>
      <c r="H58" s="45">
        <f>I58/(Напряжение!C31*SQRT(3))</f>
        <v>8.1924494262735461</v>
      </c>
      <c r="I58" s="45">
        <f>[2]Ведомость!U30</f>
        <v>151</v>
      </c>
      <c r="J58" s="45">
        <f>[2]Ведомость!V30</f>
        <v>54.4</v>
      </c>
      <c r="K58" s="45">
        <f>L58/(Напряжение!C31*SQRT(3))</f>
        <v>35.67784597826148</v>
      </c>
      <c r="L58" s="45">
        <f>[2]Ведомость!W30</f>
        <v>657.6</v>
      </c>
      <c r="M58" s="45">
        <f>[2]Ведомость!X30</f>
        <v>142.4</v>
      </c>
      <c r="O58" s="42">
        <f t="shared" si="2"/>
        <v>40144.875000000102</v>
      </c>
      <c r="P58" s="45">
        <f>Q58/(Напряжение!C31*SQRT(3))</f>
        <v>21.723554637615415</v>
      </c>
      <c r="Q58" s="45">
        <f>[2]Ведомость!S30</f>
        <v>400.4</v>
      </c>
      <c r="R58" s="45">
        <f>[2]Ведомость!T30</f>
        <v>305.20000000000005</v>
      </c>
      <c r="S58" s="45">
        <f>T58/(Напряжение!H31*SQRT(3))</f>
        <v>17.446320900787924</v>
      </c>
      <c r="T58" s="45">
        <f>[2]Ведомость!BE30</f>
        <v>193.68</v>
      </c>
      <c r="U58" s="45">
        <f>[2]Ведомость!BF30</f>
        <v>118.8</v>
      </c>
      <c r="V58" s="45">
        <f>W58/(Напряжение!I31*SQRT(3))</f>
        <v>55.27626796634933</v>
      </c>
      <c r="W58" s="45">
        <f>[2]Ведомость!BG30</f>
        <v>619.20000000000005</v>
      </c>
      <c r="X58" s="45">
        <f>[2]Ведомость!BH30</f>
        <v>0</v>
      </c>
    </row>
    <row r="59" spans="1:24" s="46" customFormat="1" ht="15" customHeight="1">
      <c r="A59" s="42">
        <f t="shared" si="1"/>
        <v>40143.916666666802</v>
      </c>
      <c r="B59" s="45">
        <f>C59/(Напряжение!C32*SQRT(3))</f>
        <v>0</v>
      </c>
      <c r="C59" s="45">
        <f>[2]Ведомость!O31</f>
        <v>0</v>
      </c>
      <c r="D59" s="45">
        <f>[2]Ведомость!P31</f>
        <v>0</v>
      </c>
      <c r="E59" s="45">
        <f>F59/(Напряжение!C32*SQRT(3))</f>
        <v>20.835818134464049</v>
      </c>
      <c r="F59" s="45">
        <f>[2]Ведомость!Q31</f>
        <v>385.2</v>
      </c>
      <c r="G59" s="45">
        <f>[2]Ведомость!R31</f>
        <v>168</v>
      </c>
      <c r="H59" s="45">
        <f>I59/(Напряжение!C32*SQRT(3))</f>
        <v>7.9189090729115694</v>
      </c>
      <c r="I59" s="45">
        <f>[2]Ведомость!U31</f>
        <v>146.39999999999998</v>
      </c>
      <c r="J59" s="45">
        <f>[2]Ведомость!V31</f>
        <v>53.6</v>
      </c>
      <c r="K59" s="45">
        <f>L59/(Напряжение!C32*SQRT(3))</f>
        <v>34.445090830806613</v>
      </c>
      <c r="L59" s="45">
        <f>[2]Ведомость!W31</f>
        <v>636.79999999999995</v>
      </c>
      <c r="M59" s="45">
        <f>[2]Ведомость!X31</f>
        <v>142.4</v>
      </c>
      <c r="O59" s="42">
        <f t="shared" si="2"/>
        <v>40143.916666666802</v>
      </c>
      <c r="P59" s="45">
        <f>Q59/(Напряжение!C32*SQRT(3))</f>
        <v>21.917636313823554</v>
      </c>
      <c r="Q59" s="45">
        <f>[2]Ведомость!S31</f>
        <v>405.2</v>
      </c>
      <c r="R59" s="45">
        <f>[2]Ведомость!T31</f>
        <v>312.39999999999998</v>
      </c>
      <c r="S59" s="45">
        <f>T59/(Напряжение!H32*SQRT(3))</f>
        <v>17.094092420872599</v>
      </c>
      <c r="T59" s="45">
        <f>[2]Ведомость!BE31</f>
        <v>190.07999999999998</v>
      </c>
      <c r="U59" s="45">
        <f>[2]Ведомость!BF31</f>
        <v>118.44</v>
      </c>
      <c r="V59" s="45">
        <f>W59/(Напряжение!I32*SQRT(3))</f>
        <v>55.167516589255037</v>
      </c>
      <c r="W59" s="45">
        <f>[2]Ведомость!BG31</f>
        <v>620.28</v>
      </c>
      <c r="X59" s="45">
        <f>[2]Ведомость!BH31</f>
        <v>0</v>
      </c>
    </row>
    <row r="60" spans="1:24" s="46" customFormat="1">
      <c r="A60" s="42">
        <f t="shared" si="1"/>
        <v>40142.958333333401</v>
      </c>
      <c r="B60" s="45">
        <f>C60/(Напряжение!C33*SQRT(3))</f>
        <v>0</v>
      </c>
      <c r="C60" s="45">
        <f>[2]Ведомость!O32</f>
        <v>0</v>
      </c>
      <c r="D60" s="45">
        <f>[2]Ведомость!P32</f>
        <v>0</v>
      </c>
      <c r="E60" s="45">
        <f>F60/(Напряжение!C33*SQRT(3))</f>
        <v>20.607266742850129</v>
      </c>
      <c r="F60" s="45">
        <f>[2]Ведомость!Q32</f>
        <v>381.2</v>
      </c>
      <c r="G60" s="45">
        <f>[2]Ведомость!R32</f>
        <v>166.2</v>
      </c>
      <c r="H60" s="45">
        <f>I60/(Напряжение!C33*SQRT(3))</f>
        <v>7.8061104870607512</v>
      </c>
      <c r="I60" s="45">
        <f>[2]Ведомость!U32</f>
        <v>144.39999999999998</v>
      </c>
      <c r="J60" s="45">
        <f>[2]Ведомость!V32</f>
        <v>50.6</v>
      </c>
      <c r="K60" s="45">
        <f>L60/(Напряжение!C33*SQRT(3))</f>
        <v>32.608350732652674</v>
      </c>
      <c r="L60" s="45">
        <f>[2]Ведомость!W32</f>
        <v>603.20000000000005</v>
      </c>
      <c r="M60" s="45">
        <f>[2]Ведомость!X32</f>
        <v>140.80000000000001</v>
      </c>
      <c r="O60" s="42">
        <f t="shared" si="2"/>
        <v>40142.958333333401</v>
      </c>
      <c r="P60" s="45">
        <f>Q60/(Напряжение!C33*SQRT(3))</f>
        <v>21.601951181644576</v>
      </c>
      <c r="Q60" s="45">
        <f>[2]Ведомость!S32</f>
        <v>399.6</v>
      </c>
      <c r="R60" s="45">
        <f>[2]Ведомость!T32</f>
        <v>308.39999999999998</v>
      </c>
      <c r="S60" s="45">
        <f>T60/(Напряжение!H33*SQRT(3))</f>
        <v>16.22933135802683</v>
      </c>
      <c r="T60" s="45">
        <f>[2]Ведомость!BE32</f>
        <v>180.36</v>
      </c>
      <c r="U60" s="45">
        <f>[2]Ведомость!BF32</f>
        <v>119.52</v>
      </c>
      <c r="V60" s="45">
        <f>W60/(Напряжение!I33*SQRT(3))</f>
        <v>55.12895258902963</v>
      </c>
      <c r="W60" s="45">
        <f>[2]Ведомость!BG32</f>
        <v>619.91999999999996</v>
      </c>
      <c r="X60" s="45">
        <f>[2]Ведомость!BH32</f>
        <v>0</v>
      </c>
    </row>
    <row r="61" spans="1:24" s="46" customFormat="1" ht="15" customHeight="1">
      <c r="A61" s="42">
        <f t="shared" si="1"/>
        <v>40142.000000000102</v>
      </c>
      <c r="B61" s="45">
        <f>C61/(Напряжение!C34*SQRT(3))</f>
        <v>0</v>
      </c>
      <c r="C61" s="45">
        <f>[2]Ведомость!O33</f>
        <v>0</v>
      </c>
      <c r="D61" s="45">
        <f>[2]Ведомость!P33</f>
        <v>0</v>
      </c>
      <c r="E61" s="45">
        <f>F61/(Напряжение!C34*SQRT(3))</f>
        <v>21.180011331953111</v>
      </c>
      <c r="F61" s="45">
        <f>[2]Ведомость!Q33</f>
        <v>392.79999999999995</v>
      </c>
      <c r="G61" s="45">
        <f>[2]Ведомость!R33</f>
        <v>153.6</v>
      </c>
      <c r="H61" s="45">
        <f>I61/(Напряжение!C34*SQRT(3))</f>
        <v>7.9047598301026643</v>
      </c>
      <c r="I61" s="45">
        <f>[2]Ведомость!U33</f>
        <v>146.60000000000002</v>
      </c>
      <c r="J61" s="45">
        <f>[2]Ведомость!V33</f>
        <v>49.8</v>
      </c>
      <c r="K61" s="45">
        <f>L61/(Напряжение!C34*SQRT(3))</f>
        <v>32.007267634030974</v>
      </c>
      <c r="L61" s="45">
        <f>[2]Ведомость!W33</f>
        <v>593.6</v>
      </c>
      <c r="M61" s="45">
        <f>[2]Ведомость!X33</f>
        <v>140.80000000000001</v>
      </c>
      <c r="O61" s="42">
        <f t="shared" si="2"/>
        <v>40142.000000000102</v>
      </c>
      <c r="P61" s="45">
        <f>Q61/(Напряжение!C34*SQRT(3))</f>
        <v>21.54667140592786</v>
      </c>
      <c r="Q61" s="45">
        <f>[2]Ведомость!S33</f>
        <v>399.6</v>
      </c>
      <c r="R61" s="45">
        <f>[2]Ведомость!T33</f>
        <v>309.20000000000005</v>
      </c>
      <c r="S61" s="45">
        <f>T61/(Напряжение!H34*SQRT(3))</f>
        <v>15.747348282079757</v>
      </c>
      <c r="T61" s="45">
        <f>[2]Ведомость!BE33</f>
        <v>175.68</v>
      </c>
      <c r="U61" s="45">
        <f>[2]Ведомость!BF33</f>
        <v>120.6</v>
      </c>
      <c r="V61" s="45">
        <f>W61/(Напряжение!I34*SQRT(3))</f>
        <v>54.948572035670878</v>
      </c>
      <c r="W61" s="45">
        <f>[2]Ведомость!BG33</f>
        <v>620.64</v>
      </c>
      <c r="X61" s="45">
        <f>[2]Ведомость!BH33</f>
        <v>0</v>
      </c>
    </row>
    <row r="67" spans="1:28">
      <c r="A67" s="16" t="s">
        <v>44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9">
        <f>AA67</f>
        <v>41626</v>
      </c>
      <c r="N67" s="56"/>
      <c r="O67" s="16" t="s">
        <v>44</v>
      </c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9">
        <f>AA34</f>
        <v>41626</v>
      </c>
      <c r="AB67" s="56"/>
    </row>
    <row r="68" spans="1:28">
      <c r="A68" s="16" t="s">
        <v>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 t="s">
        <v>47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>
      <c r="A69" s="67"/>
      <c r="B69" s="98" t="str">
        <f>[2]Ведомость!$Y$7</f>
        <v>ГПП Яч. 1021 (тп12)</v>
      </c>
      <c r="C69" s="83"/>
      <c r="D69" s="79"/>
      <c r="E69" s="93" t="str">
        <f>[2]Ведомость!$AE$7</f>
        <v>ГПП Яч. 1025 (тп9)</v>
      </c>
      <c r="F69" s="80"/>
      <c r="G69" s="80"/>
      <c r="H69" s="92" t="str">
        <f>[2]Ведомость!$AG$7</f>
        <v>ГПП Яч. 1026 (тп8)</v>
      </c>
      <c r="I69" s="96"/>
      <c r="J69" s="97"/>
      <c r="K69" s="93" t="str">
        <f>[2]Ведомость!$AI$7</f>
        <v>ГПП Яч. 1029 (тп13)</v>
      </c>
      <c r="L69" s="80"/>
      <c r="M69" s="80"/>
      <c r="O69" s="67"/>
      <c r="P69" s="93" t="str">
        <f>[2]Ведомость!$AA$7</f>
        <v>ГПП Яч. 1022 (тп11)</v>
      </c>
      <c r="Q69" s="80"/>
      <c r="R69" s="80"/>
      <c r="S69" s="93" t="str">
        <f>[2]Ведомость!$AC$7</f>
        <v>ГПП Яч. 1023 (тп10)</v>
      </c>
      <c r="T69" s="80"/>
      <c r="U69" s="78"/>
      <c r="V69" s="77"/>
      <c r="W69" s="76"/>
      <c r="X69" s="76"/>
      <c r="Z69" s="14"/>
    </row>
    <row r="70" spans="1:28">
      <c r="A70" s="41" t="s">
        <v>0</v>
      </c>
      <c r="B70" s="74" t="s">
        <v>1</v>
      </c>
      <c r="C70" s="74" t="s">
        <v>2</v>
      </c>
      <c r="D70" s="74" t="s">
        <v>3</v>
      </c>
      <c r="E70" s="74" t="s">
        <v>1</v>
      </c>
      <c r="F70" s="74" t="s">
        <v>2</v>
      </c>
      <c r="G70" s="4" t="s">
        <v>3</v>
      </c>
      <c r="H70" s="74" t="s">
        <v>1</v>
      </c>
      <c r="I70" s="74" t="s">
        <v>2</v>
      </c>
      <c r="J70" s="4" t="s">
        <v>3</v>
      </c>
      <c r="K70" s="74" t="s">
        <v>1</v>
      </c>
      <c r="L70" s="74" t="s">
        <v>2</v>
      </c>
      <c r="M70" s="4" t="s">
        <v>3</v>
      </c>
      <c r="N70" s="3"/>
      <c r="O70" s="41" t="s">
        <v>0</v>
      </c>
      <c r="P70" s="74" t="s">
        <v>1</v>
      </c>
      <c r="Q70" s="74" t="s">
        <v>2</v>
      </c>
      <c r="R70" s="4" t="s">
        <v>3</v>
      </c>
      <c r="S70" s="74" t="s">
        <v>1</v>
      </c>
      <c r="T70" s="74" t="s">
        <v>2</v>
      </c>
      <c r="U70" s="73" t="s">
        <v>3</v>
      </c>
      <c r="V70" s="18"/>
      <c r="W70" s="11"/>
      <c r="X70" s="11"/>
      <c r="Z70" s="11"/>
    </row>
    <row r="71" spans="1:28" s="46" customFormat="1">
      <c r="A71" s="42">
        <f t="shared" ref="A71:A94" si="3">A38</f>
        <v>40164.041666666664</v>
      </c>
      <c r="B71" s="45">
        <f>C71/(Напряжение!E11*SQRT(3))</f>
        <v>62.635303048219214</v>
      </c>
      <c r="C71" s="45">
        <f>[2]Ведомость!Y10</f>
        <v>1166.4000000000001</v>
      </c>
      <c r="D71" s="45">
        <f>[2]Ведомость!Z10</f>
        <v>464.4</v>
      </c>
      <c r="E71" s="45">
        <f>F71/(Напряжение!E11*SQRT(3))</f>
        <v>11.083613296598461</v>
      </c>
      <c r="F71" s="45">
        <f>[2]Ведомость!AE10</f>
        <v>206.4</v>
      </c>
      <c r="G71" s="45">
        <f>[2]Ведомость!AF10</f>
        <v>117.6</v>
      </c>
      <c r="H71" s="45">
        <f>I71/(Напряжение!E11*SQRT(3))</f>
        <v>9.7948210528079418</v>
      </c>
      <c r="I71" s="45">
        <f>[2]Ведомость!AG10</f>
        <v>182.39999999999998</v>
      </c>
      <c r="J71" s="45">
        <f>[2]Ведомость!AH10</f>
        <v>139.19999999999999</v>
      </c>
      <c r="K71" s="45">
        <f>L71/(Напряжение!E11*SQRT(3))</f>
        <v>23.370099354068074</v>
      </c>
      <c r="L71" s="45">
        <f>[2]Ведомость!AI10</f>
        <v>435.20000000000005</v>
      </c>
      <c r="M71" s="45">
        <f>[2]Ведомость!AJ10</f>
        <v>250</v>
      </c>
      <c r="O71" s="42">
        <f>A71</f>
        <v>40164.041666666664</v>
      </c>
      <c r="P71" s="45">
        <f>Q71/(Напряжение!E11*SQRT(3))</f>
        <v>0</v>
      </c>
      <c r="Q71" s="45">
        <f>[2]Ведомость!AA10</f>
        <v>0</v>
      </c>
      <c r="R71" s="45">
        <f>[2]Ведомость!AB10</f>
        <v>0</v>
      </c>
      <c r="S71" s="45">
        <f>T71/(Напряжение!E11*SQRT(3))</f>
        <v>5.4773670361097047</v>
      </c>
      <c r="T71" s="45">
        <f xml:space="preserve"> [2]Ведомость!AC10</f>
        <v>102</v>
      </c>
      <c r="U71" s="75">
        <f xml:space="preserve"> [2]Ведомость!AD10</f>
        <v>74.599999999999994</v>
      </c>
      <c r="V71" s="51"/>
      <c r="W71" s="52"/>
      <c r="X71" s="52"/>
      <c r="Z71" s="52"/>
    </row>
    <row r="72" spans="1:28" s="46" customFormat="1">
      <c r="A72" s="42">
        <f t="shared" si="3"/>
        <v>40163.083333333336</v>
      </c>
      <c r="B72" s="45">
        <f>C72/(Напряжение!E12*SQRT(3))</f>
        <v>66.258988944482169</v>
      </c>
      <c r="C72" s="45">
        <f>[2]Ведомость!Y11</f>
        <v>1244.4000000000001</v>
      </c>
      <c r="D72" s="45">
        <f>[2]Ведомость!Z11</f>
        <v>465.6</v>
      </c>
      <c r="E72" s="45">
        <f>F72/(Напряжение!E12*SQRT(3))</f>
        <v>11.820552511792865</v>
      </c>
      <c r="F72" s="45">
        <f>[2]Ведомость!AE11</f>
        <v>222</v>
      </c>
      <c r="G72" s="45">
        <f>[2]Ведомость!AF11</f>
        <v>118.8</v>
      </c>
      <c r="H72" s="45">
        <f>I72/(Напряжение!E12*SQRT(3))</f>
        <v>9.7759164016449116</v>
      </c>
      <c r="I72" s="45">
        <f>[2]Ведомость!AG11</f>
        <v>183.60000000000002</v>
      </c>
      <c r="J72" s="45">
        <f>[2]Ведомость!AH11</f>
        <v>138.80000000000001</v>
      </c>
      <c r="K72" s="45">
        <f>L72/(Напряжение!E12*SQRT(3))</f>
        <v>24.280053808006969</v>
      </c>
      <c r="L72" s="45">
        <f>[2]Ведомость!AI11</f>
        <v>456</v>
      </c>
      <c r="M72" s="45">
        <f>[2]Ведомость!AJ11</f>
        <v>250</v>
      </c>
      <c r="O72" s="42">
        <f t="shared" ref="O72:O94" si="4">A72</f>
        <v>40163.083333333336</v>
      </c>
      <c r="P72" s="45">
        <f>Q72/(Напряжение!E12*SQRT(3))</f>
        <v>0</v>
      </c>
      <c r="Q72" s="45">
        <f>[2]Ведомость!AA11</f>
        <v>0</v>
      </c>
      <c r="R72" s="45">
        <f>[2]Ведомость!AB11</f>
        <v>0</v>
      </c>
      <c r="S72" s="45">
        <f>T72/(Напряжение!E12*SQRT(3))</f>
        <v>4.8453616151943724</v>
      </c>
      <c r="T72" s="45">
        <f xml:space="preserve"> [2]Ведомость!AC11</f>
        <v>91</v>
      </c>
      <c r="U72" s="75">
        <f xml:space="preserve"> [2]Ведомость!AD11</f>
        <v>74.2</v>
      </c>
      <c r="V72" s="51"/>
      <c r="W72" s="52"/>
      <c r="X72" s="52"/>
      <c r="Z72" s="52"/>
    </row>
    <row r="73" spans="1:28" s="46" customFormat="1">
      <c r="A73" s="42">
        <f t="shared" si="3"/>
        <v>40162.125</v>
      </c>
      <c r="B73" s="45">
        <f>C73/(Напряжение!E13*SQRT(3))</f>
        <v>79.080892950831242</v>
      </c>
      <c r="C73" s="45">
        <f>[2]Ведомость!Y12</f>
        <v>1488</v>
      </c>
      <c r="D73" s="45">
        <f>[2]Ведомость!Z12</f>
        <v>472.8</v>
      </c>
      <c r="E73" s="45">
        <f>F73/(Напряжение!E13*SQRT(3))</f>
        <v>13.073857302355165</v>
      </c>
      <c r="F73" s="45">
        <f>[2]Ведомость!AE12</f>
        <v>246</v>
      </c>
      <c r="G73" s="45">
        <f>[2]Ведомость!AF12</f>
        <v>120</v>
      </c>
      <c r="H73" s="45">
        <f>I73/(Напряжение!E13*SQRT(3))</f>
        <v>9.9488865325239306</v>
      </c>
      <c r="I73" s="45">
        <f>[2]Ведомость!AG12</f>
        <v>187.2</v>
      </c>
      <c r="J73" s="45">
        <f>[2]Ведомость!AH12</f>
        <v>140.4</v>
      </c>
      <c r="K73" s="45">
        <f>L73/(Напряжение!E13*SQRT(3))</f>
        <v>29.67659316111839</v>
      </c>
      <c r="L73" s="45">
        <f>[2]Ведомость!AI12</f>
        <v>558.4</v>
      </c>
      <c r="M73" s="45">
        <f>[2]Ведомость!AJ12</f>
        <v>249.2</v>
      </c>
      <c r="O73" s="42">
        <f t="shared" si="4"/>
        <v>40162.125</v>
      </c>
      <c r="P73" s="45">
        <f>Q73/(Напряжение!E13*SQRT(3))</f>
        <v>0</v>
      </c>
      <c r="Q73" s="45">
        <f>[2]Ведомость!AA12</f>
        <v>0</v>
      </c>
      <c r="R73" s="45">
        <f>[2]Ведомость!AB12</f>
        <v>0</v>
      </c>
      <c r="S73" s="45">
        <f>T73/(Напряжение!E13*SQRT(3))</f>
        <v>5.2826886823337542</v>
      </c>
      <c r="T73" s="45">
        <f xml:space="preserve"> [2]Ведомость!AC12</f>
        <v>99.4</v>
      </c>
      <c r="U73" s="75">
        <f xml:space="preserve"> [2]Ведомость!AD12</f>
        <v>73</v>
      </c>
      <c r="V73" s="51"/>
      <c r="W73" s="52"/>
      <c r="X73" s="52"/>
      <c r="Z73" s="52"/>
    </row>
    <row r="74" spans="1:28" s="46" customFormat="1">
      <c r="A74" s="42">
        <f t="shared" si="3"/>
        <v>40161.166666666701</v>
      </c>
      <c r="B74" s="45">
        <f>C74/(Напряжение!E14*SQRT(3))</f>
        <v>90.391723609166974</v>
      </c>
      <c r="C74" s="45">
        <f>[2]Ведомость!Y13</f>
        <v>1694.4</v>
      </c>
      <c r="D74" s="45">
        <f>[2]Ведомость!Z13</f>
        <v>480</v>
      </c>
      <c r="E74" s="45">
        <f>F74/(Напряжение!E14*SQRT(3))</f>
        <v>13.891645908774242</v>
      </c>
      <c r="F74" s="45">
        <f>[2]Ведомость!AE13</f>
        <v>260.39999999999998</v>
      </c>
      <c r="G74" s="45">
        <f>[2]Ведомость!AF13</f>
        <v>123.6</v>
      </c>
      <c r="H74" s="45">
        <f>I74/(Напряжение!E14*SQRT(3))</f>
        <v>9.8372484853224673</v>
      </c>
      <c r="I74" s="45">
        <f>[2]Ведомость!AG13</f>
        <v>184.4</v>
      </c>
      <c r="J74" s="45">
        <f>[2]Ведомость!AH13</f>
        <v>141.60000000000002</v>
      </c>
      <c r="K74" s="45">
        <f>L74/(Напряжение!E14*SQRT(3))</f>
        <v>34.142294092225484</v>
      </c>
      <c r="L74" s="45">
        <f>[2]Ведомость!AI13</f>
        <v>640</v>
      </c>
      <c r="M74" s="45">
        <f>[2]Ведомость!AJ13</f>
        <v>259.60000000000002</v>
      </c>
      <c r="O74" s="42">
        <f t="shared" si="4"/>
        <v>40161.166666666701</v>
      </c>
      <c r="P74" s="45">
        <f>Q74/(Напряжение!E14*SQRT(3))</f>
        <v>0</v>
      </c>
      <c r="Q74" s="45">
        <f>[2]Ведомость!AA13</f>
        <v>0</v>
      </c>
      <c r="R74" s="45">
        <f>[2]Ведомость!AB13</f>
        <v>0</v>
      </c>
      <c r="S74" s="45">
        <f>T74/(Напряжение!E14*SQRT(3))</f>
        <v>5.2600471835834881</v>
      </c>
      <c r="T74" s="45">
        <f xml:space="preserve"> [2]Ведомость!AC13</f>
        <v>98.6</v>
      </c>
      <c r="U74" s="75">
        <f xml:space="preserve"> [2]Ведомость!AD13</f>
        <v>74</v>
      </c>
      <c r="V74" s="51"/>
      <c r="W74" s="52"/>
      <c r="X74" s="52"/>
      <c r="Z74" s="52"/>
    </row>
    <row r="75" spans="1:28" s="46" customFormat="1">
      <c r="A75" s="42">
        <f t="shared" si="3"/>
        <v>40160.208333333401</v>
      </c>
      <c r="B75" s="45">
        <f>C75/(Напряжение!E15*SQRT(3))</f>
        <v>90.997511389897866</v>
      </c>
      <c r="C75" s="45">
        <f>[2]Ведомость!Y14</f>
        <v>1705.1999999999998</v>
      </c>
      <c r="D75" s="45">
        <f>[2]Ведомость!Z14</f>
        <v>477.6</v>
      </c>
      <c r="E75" s="45">
        <f>F75/(Напряжение!E15*SQRT(3))</f>
        <v>12.935606826713139</v>
      </c>
      <c r="F75" s="45">
        <f>[2]Ведомость!AE14</f>
        <v>242.4</v>
      </c>
      <c r="G75" s="45">
        <f>[2]Ведомость!AF14</f>
        <v>116.4</v>
      </c>
      <c r="H75" s="45">
        <f>I75/(Напряжение!E15*SQRT(3))</f>
        <v>10.267371095130397</v>
      </c>
      <c r="I75" s="45">
        <f>[2]Ведомость!AG14</f>
        <v>192.4</v>
      </c>
      <c r="J75" s="45">
        <f>[2]Ведомость!AH14</f>
        <v>148.4</v>
      </c>
      <c r="K75" s="45">
        <f>L75/(Напряжение!E15*SQRT(3))</f>
        <v>36.330697721230628</v>
      </c>
      <c r="L75" s="45">
        <f>[2]Ведомость!AI14</f>
        <v>680.8</v>
      </c>
      <c r="M75" s="45">
        <f>[2]Ведомость!AJ14</f>
        <v>269.60000000000002</v>
      </c>
      <c r="O75" s="42">
        <f t="shared" si="4"/>
        <v>40160.208333333401</v>
      </c>
      <c r="P75" s="45">
        <f>Q75/(Напряжение!E15*SQRT(3))</f>
        <v>0</v>
      </c>
      <c r="Q75" s="45">
        <f>[2]Ведомость!AA14</f>
        <v>0</v>
      </c>
      <c r="R75" s="45">
        <f>[2]Ведомость!AB14</f>
        <v>0</v>
      </c>
      <c r="S75" s="45">
        <f>T75/(Напряжение!E15*SQRT(3))</f>
        <v>6.8306834728518222</v>
      </c>
      <c r="T75" s="45">
        <f xml:space="preserve"> [2]Ведомость!AC14</f>
        <v>128</v>
      </c>
      <c r="U75" s="75">
        <f xml:space="preserve"> [2]Ведомость!AD14</f>
        <v>113.80000000000001</v>
      </c>
      <c r="V75" s="51"/>
      <c r="W75" s="52"/>
      <c r="X75" s="52"/>
      <c r="Z75" s="52"/>
    </row>
    <row r="76" spans="1:28" s="46" customFormat="1">
      <c r="A76" s="42">
        <f t="shared" si="3"/>
        <v>40159.25</v>
      </c>
      <c r="B76" s="45">
        <f>C76/(Напряжение!E16*SQRT(3))</f>
        <v>97.015007444844997</v>
      </c>
      <c r="C76" s="45">
        <f>[2]Ведомость!Y15</f>
        <v>1808.4</v>
      </c>
      <c r="D76" s="45">
        <f>[2]Ведомость!Z15</f>
        <v>496.79999999999995</v>
      </c>
      <c r="E76" s="45">
        <f>F76/(Напряжение!E16*SQRT(3))</f>
        <v>13.325883570725223</v>
      </c>
      <c r="F76" s="45">
        <f>[2]Ведомость!AE15</f>
        <v>248.39999999999998</v>
      </c>
      <c r="G76" s="45">
        <f>[2]Ведомость!AF15</f>
        <v>116.4</v>
      </c>
      <c r="H76" s="45">
        <f>I76/(Напряжение!E16*SQRT(3))</f>
        <v>18.475983501440286</v>
      </c>
      <c r="I76" s="45">
        <f>[2]Ведомость!AG15</f>
        <v>344.4</v>
      </c>
      <c r="J76" s="45">
        <f>[2]Ведомость!AH15</f>
        <v>256</v>
      </c>
      <c r="K76" s="45">
        <f>L76/(Напряжение!E16*SQRT(3))</f>
        <v>42.123525683306951</v>
      </c>
      <c r="L76" s="45">
        <f>[2]Ведомость!AI15</f>
        <v>785.2</v>
      </c>
      <c r="M76" s="45">
        <f>[2]Ведомость!AJ15</f>
        <v>288.8</v>
      </c>
      <c r="O76" s="42">
        <f t="shared" si="4"/>
        <v>40159.25</v>
      </c>
      <c r="P76" s="45">
        <f>Q76/(Напряжение!E16*SQRT(3))</f>
        <v>0</v>
      </c>
      <c r="Q76" s="45">
        <f>[2]Ведомость!AA15</f>
        <v>0</v>
      </c>
      <c r="R76" s="45">
        <f>[2]Ведомость!AB15</f>
        <v>0</v>
      </c>
      <c r="S76" s="45">
        <f>T76/(Напряжение!E16*SQRT(3))</f>
        <v>9.3452854992767076</v>
      </c>
      <c r="T76" s="45">
        <f xml:space="preserve"> [2]Ведомость!AC15</f>
        <v>174.2</v>
      </c>
      <c r="U76" s="75">
        <f xml:space="preserve"> [2]Ведомость!AD15</f>
        <v>149.4</v>
      </c>
      <c r="V76" s="51"/>
      <c r="W76" s="52"/>
      <c r="X76" s="52"/>
      <c r="Z76" s="52"/>
    </row>
    <row r="77" spans="1:28" s="46" customFormat="1">
      <c r="A77" s="42">
        <f t="shared" si="3"/>
        <v>40158.291666666701</v>
      </c>
      <c r="B77" s="45">
        <f>C77/(Напряжение!E17*SQRT(3))</f>
        <v>94.36649974188083</v>
      </c>
      <c r="C77" s="45">
        <f>[2]Ведомость!Y16</f>
        <v>1753.2</v>
      </c>
      <c r="D77" s="45">
        <f>[2]Ведомость!Z16</f>
        <v>481.2</v>
      </c>
      <c r="E77" s="45">
        <f>F77/(Напряжение!E17*SQRT(3))</f>
        <v>13.305611873256298</v>
      </c>
      <c r="F77" s="45">
        <f>[2]Ведомость!AE16</f>
        <v>247.2</v>
      </c>
      <c r="G77" s="45">
        <f>[2]Ведомость!AF16</f>
        <v>124.8</v>
      </c>
      <c r="H77" s="45">
        <f>I77/(Напряжение!E17*SQRT(3))</f>
        <v>17.869996528807</v>
      </c>
      <c r="I77" s="45">
        <f>[2]Ведомость!AG16</f>
        <v>332</v>
      </c>
      <c r="J77" s="45">
        <f>[2]Ведомость!AH16</f>
        <v>249.6</v>
      </c>
      <c r="K77" s="45">
        <f>L77/(Напряжение!E17*SQRT(3))</f>
        <v>42.048317133445877</v>
      </c>
      <c r="L77" s="45">
        <f>[2]Ведомость!AI16</f>
        <v>781.2</v>
      </c>
      <c r="M77" s="45">
        <f>[2]Ведомость!AJ16</f>
        <v>280.39999999999998</v>
      </c>
      <c r="O77" s="42">
        <f t="shared" si="4"/>
        <v>40158.291666666701</v>
      </c>
      <c r="P77" s="45">
        <f>Q77/(Напряжение!E17*SQRT(3))</f>
        <v>0</v>
      </c>
      <c r="Q77" s="45">
        <f>[2]Ведомость!AA16</f>
        <v>0</v>
      </c>
      <c r="R77" s="45">
        <f>[2]Ведомость!AB16</f>
        <v>0</v>
      </c>
      <c r="S77" s="45">
        <f>T77/(Напряжение!E17*SQRT(3))</f>
        <v>9.5593716370967581</v>
      </c>
      <c r="T77" s="45">
        <f xml:space="preserve"> [2]Ведомость!AC16</f>
        <v>177.6</v>
      </c>
      <c r="U77" s="75">
        <f xml:space="preserve"> [2]Ведомость!AD16</f>
        <v>157.4</v>
      </c>
      <c r="V77" s="51"/>
      <c r="W77" s="52"/>
      <c r="X77" s="52"/>
      <c r="Z77" s="52"/>
    </row>
    <row r="78" spans="1:28" s="46" customFormat="1">
      <c r="A78" s="42">
        <f t="shared" si="3"/>
        <v>40157.333333333401</v>
      </c>
      <c r="B78" s="45">
        <f>C78/(Напряжение!E18*SQRT(3))</f>
        <v>92.294787100836743</v>
      </c>
      <c r="C78" s="45">
        <f>[2]Ведомость!Y17</f>
        <v>1718.4</v>
      </c>
      <c r="D78" s="45">
        <f>[2]Ведомость!Z17</f>
        <v>487.2</v>
      </c>
      <c r="E78" s="45">
        <f>F78/(Напряжение!E18*SQRT(3))</f>
        <v>13.148140061851045</v>
      </c>
      <c r="F78" s="45">
        <f>[2]Ведомость!AE17</f>
        <v>244.8</v>
      </c>
      <c r="G78" s="45">
        <f>[2]Ведомость!AF17</f>
        <v>114</v>
      </c>
      <c r="H78" s="45">
        <f>I78/(Напряжение!E18*SQRT(3))</f>
        <v>17.831627861660731</v>
      </c>
      <c r="I78" s="45">
        <f>[2]Ведомость!AG17</f>
        <v>332</v>
      </c>
      <c r="J78" s="45">
        <f>[2]Ведомость!AH17</f>
        <v>245.60000000000002</v>
      </c>
      <c r="K78" s="45">
        <f>L78/(Напряжение!E18*SQRT(3))</f>
        <v>41.034227970809631</v>
      </c>
      <c r="L78" s="45">
        <f>[2]Ведомость!AI17</f>
        <v>764</v>
      </c>
      <c r="M78" s="45">
        <f>[2]Ведомость!AJ17</f>
        <v>275.20000000000005</v>
      </c>
      <c r="O78" s="42">
        <f t="shared" si="4"/>
        <v>40157.333333333401</v>
      </c>
      <c r="P78" s="45">
        <f>Q78/(Напряжение!E18*SQRT(3))</f>
        <v>0</v>
      </c>
      <c r="Q78" s="45">
        <f>[2]Ведомость!AA17</f>
        <v>0</v>
      </c>
      <c r="R78" s="45">
        <f>[2]Ведомость!AB17</f>
        <v>0</v>
      </c>
      <c r="S78" s="45">
        <f>T78/(Напряжение!E18*SQRT(3))</f>
        <v>9.2810400436595621</v>
      </c>
      <c r="T78" s="45">
        <f xml:space="preserve"> [2]Ведомость!AC17</f>
        <v>172.8</v>
      </c>
      <c r="U78" s="75">
        <f xml:space="preserve"> [2]Ведомость!AD17</f>
        <v>139.80000000000001</v>
      </c>
      <c r="V78" s="51"/>
      <c r="W78" s="52"/>
      <c r="X78" s="52"/>
      <c r="Z78" s="52"/>
    </row>
    <row r="79" spans="1:28" s="46" customFormat="1">
      <c r="A79" s="42">
        <f t="shared" si="3"/>
        <v>40156.375</v>
      </c>
      <c r="B79" s="45">
        <f>C79/(Напряжение!E19*SQRT(3))</f>
        <v>93.724582476983969</v>
      </c>
      <c r="C79" s="45">
        <f>[2]Ведомость!Y18</f>
        <v>1734</v>
      </c>
      <c r="D79" s="45">
        <f>[2]Ведомость!Z18</f>
        <v>486</v>
      </c>
      <c r="E79" s="45">
        <f>F79/(Напряжение!E19*SQRT(3))</f>
        <v>13.750596183474464</v>
      </c>
      <c r="F79" s="45">
        <f>[2]Ведомость!AE18</f>
        <v>254.4</v>
      </c>
      <c r="G79" s="45">
        <f>[2]Ведомость!AF18</f>
        <v>128.4</v>
      </c>
      <c r="H79" s="45">
        <f>I79/(Напряжение!E19*SQRT(3))</f>
        <v>17.836858256865462</v>
      </c>
      <c r="I79" s="45">
        <f>[2]Ведомость!AG18</f>
        <v>330</v>
      </c>
      <c r="J79" s="45">
        <f>[2]Ведомость!AH18</f>
        <v>248.39999999999998</v>
      </c>
      <c r="K79" s="45">
        <f>L79/(Напряжение!E19*SQRT(3))</f>
        <v>41.489613327181601</v>
      </c>
      <c r="L79" s="45">
        <f>[2]Ведомость!AI18</f>
        <v>767.6</v>
      </c>
      <c r="M79" s="45">
        <f>[2]Ведомость!AJ18</f>
        <v>279.60000000000002</v>
      </c>
      <c r="O79" s="42">
        <f t="shared" si="4"/>
        <v>40156.375</v>
      </c>
      <c r="P79" s="45">
        <f>Q79/(Напряжение!E19*SQRT(3))</f>
        <v>0</v>
      </c>
      <c r="Q79" s="45">
        <f>[2]Ведомость!AA18</f>
        <v>0</v>
      </c>
      <c r="R79" s="45">
        <f>[2]Ведомость!AB18</f>
        <v>0</v>
      </c>
      <c r="S79" s="45">
        <f>T79/(Напряжение!E19*SQRT(3))</f>
        <v>8.010370889901397</v>
      </c>
      <c r="T79" s="45">
        <f xml:space="preserve"> [2]Ведомость!AC18</f>
        <v>148.19999999999999</v>
      </c>
      <c r="U79" s="75">
        <f xml:space="preserve"> [2]Ведомость!AD18</f>
        <v>76.8</v>
      </c>
      <c r="V79" s="51"/>
      <c r="W79" s="52"/>
      <c r="X79" s="52"/>
      <c r="Z79" s="52"/>
    </row>
    <row r="80" spans="1:28" s="46" customFormat="1">
      <c r="A80" s="42">
        <f t="shared" si="3"/>
        <v>40155.416666666701</v>
      </c>
      <c r="B80" s="45">
        <f>C80/(Напряжение!E20*SQRT(3))</f>
        <v>90.777251117420136</v>
      </c>
      <c r="C80" s="45">
        <f>[2]Ведомость!Y19</f>
        <v>1684.8000000000002</v>
      </c>
      <c r="D80" s="45">
        <f>[2]Ведомость!Z19</f>
        <v>481.20000000000005</v>
      </c>
      <c r="E80" s="45">
        <f>F80/(Напряжение!E20*SQRT(3))</f>
        <v>13.060544676437939</v>
      </c>
      <c r="F80" s="45">
        <f>[2]Ведомость!AE19</f>
        <v>242.4</v>
      </c>
      <c r="G80" s="45">
        <f>[2]Ведомость!AF19</f>
        <v>122.4</v>
      </c>
      <c r="H80" s="45">
        <f>I80/(Напряжение!E20*SQRT(3))</f>
        <v>17.931308862700273</v>
      </c>
      <c r="I80" s="45">
        <f>[2]Ведомость!AG19</f>
        <v>332.8</v>
      </c>
      <c r="J80" s="45">
        <f>[2]Ведомость!AH19</f>
        <v>260.79999999999995</v>
      </c>
      <c r="K80" s="45">
        <f>L80/(Напряжение!E20*SQRT(3))</f>
        <v>40.302340833232584</v>
      </c>
      <c r="L80" s="45">
        <f>[2]Ведомость!AI19</f>
        <v>748</v>
      </c>
      <c r="M80" s="45">
        <f>[2]Ведомость!AJ19</f>
        <v>280.39999999999998</v>
      </c>
      <c r="O80" s="42">
        <f t="shared" si="4"/>
        <v>40155.416666666701</v>
      </c>
      <c r="P80" s="45">
        <f>Q80/(Напряжение!E20*SQRT(3))</f>
        <v>0</v>
      </c>
      <c r="Q80" s="45">
        <f>[2]Ведомость!AA19</f>
        <v>0</v>
      </c>
      <c r="R80" s="45">
        <f>[2]Ведомость!AB19</f>
        <v>0</v>
      </c>
      <c r="S80" s="45">
        <f>T80/(Напряжение!E20*SQRT(3))</f>
        <v>9.8923927499752704</v>
      </c>
      <c r="T80" s="45">
        <f xml:space="preserve"> [2]Ведомость!AC19</f>
        <v>183.6</v>
      </c>
      <c r="U80" s="75">
        <f xml:space="preserve"> [2]Ведомость!AD19</f>
        <v>155.60000000000002</v>
      </c>
      <c r="V80" s="51"/>
      <c r="W80" s="52"/>
      <c r="X80" s="52"/>
      <c r="Z80" s="52"/>
    </row>
    <row r="81" spans="1:26" s="46" customFormat="1">
      <c r="A81" s="42">
        <f t="shared" si="3"/>
        <v>40154.458333333401</v>
      </c>
      <c r="B81" s="45">
        <f>C81/(Напряжение!E21*SQRT(3))</f>
        <v>88.87265074773471</v>
      </c>
      <c r="C81" s="45">
        <f>[2]Ведомость!Y20</f>
        <v>1653.6</v>
      </c>
      <c r="D81" s="45">
        <f>[2]Ведомость!Z20</f>
        <v>471.6</v>
      </c>
      <c r="E81" s="45">
        <f>F81/(Напряжение!E21*SQRT(3))</f>
        <v>12.57631850203793</v>
      </c>
      <c r="F81" s="45">
        <f>[2]Ведомость!AE20</f>
        <v>234</v>
      </c>
      <c r="G81" s="45">
        <f>[2]Ведомость!AF20</f>
        <v>116.4</v>
      </c>
      <c r="H81" s="45">
        <f>I81/(Напряжение!E21*SQRT(3))</f>
        <v>17.886319647342834</v>
      </c>
      <c r="I81" s="45">
        <f>[2]Ведомость!AG20</f>
        <v>332.8</v>
      </c>
      <c r="J81" s="45">
        <f>[2]Ведомость!AH20</f>
        <v>246</v>
      </c>
      <c r="K81" s="45">
        <f>L81/(Напряжение!E21*SQRT(3))</f>
        <v>39.190818169598543</v>
      </c>
      <c r="L81" s="45">
        <f>[2]Ведомость!AI20</f>
        <v>729.2</v>
      </c>
      <c r="M81" s="45">
        <f>[2]Ведомость!AJ20</f>
        <v>274.8</v>
      </c>
      <c r="O81" s="42">
        <f t="shared" si="4"/>
        <v>40154.458333333401</v>
      </c>
      <c r="P81" s="45">
        <f>Q81/(Напряжение!E21*SQRT(3))</f>
        <v>0</v>
      </c>
      <c r="Q81" s="45">
        <f>[2]Ведомость!AA20</f>
        <v>0</v>
      </c>
      <c r="R81" s="45">
        <f>[2]Ведомость!AB20</f>
        <v>0</v>
      </c>
      <c r="S81" s="45">
        <f>T81/(Напряжение!E21*SQRT(3))</f>
        <v>8.6421880988363213</v>
      </c>
      <c r="T81" s="45">
        <f xml:space="preserve"> [2]Ведомость!AC20</f>
        <v>160.80000000000001</v>
      </c>
      <c r="U81" s="75">
        <f xml:space="preserve"> [2]Ведомость!AD20</f>
        <v>120</v>
      </c>
      <c r="V81" s="51"/>
      <c r="W81" s="52"/>
      <c r="X81" s="52"/>
      <c r="Z81" s="52"/>
    </row>
    <row r="82" spans="1:26" s="46" customFormat="1">
      <c r="A82" s="42">
        <f t="shared" si="3"/>
        <v>40153.500000000102</v>
      </c>
      <c r="B82" s="45">
        <f>C82/(Напряжение!E22*SQRT(3))</f>
        <v>87.258406379888939</v>
      </c>
      <c r="C82" s="45">
        <f>[2]Ведомость!Y21</f>
        <v>1622.4</v>
      </c>
      <c r="D82" s="45">
        <f>[2]Ведомость!Z21</f>
        <v>470.4</v>
      </c>
      <c r="E82" s="45">
        <f>F82/(Напряжение!E22*SQRT(3))</f>
        <v>12.649887315427685</v>
      </c>
      <c r="F82" s="45">
        <f>[2]Ведомость!AE21</f>
        <v>235.2</v>
      </c>
      <c r="G82" s="45">
        <f>[2]Ведомость!AF21</f>
        <v>116.4</v>
      </c>
      <c r="H82" s="45">
        <f>I82/(Напряжение!E22*SQRT(3))</f>
        <v>17.813106627847148</v>
      </c>
      <c r="I82" s="45">
        <f>[2]Ведомость!AG21</f>
        <v>331.2</v>
      </c>
      <c r="J82" s="45">
        <f>[2]Ведомость!AH21</f>
        <v>244.8</v>
      </c>
      <c r="K82" s="45">
        <f>L82/(Напряжение!E22*SQRT(3))</f>
        <v>39.240466774387926</v>
      </c>
      <c r="L82" s="45">
        <f>[2]Ведомость!AI21</f>
        <v>729.6</v>
      </c>
      <c r="M82" s="45">
        <f>[2]Ведомость!AJ21</f>
        <v>276.39999999999998</v>
      </c>
      <c r="O82" s="42">
        <f t="shared" si="4"/>
        <v>40153.500000000102</v>
      </c>
      <c r="P82" s="45">
        <f>Q82/(Напряжение!E22*SQRT(3))</f>
        <v>0</v>
      </c>
      <c r="Q82" s="45">
        <f>[2]Ведомость!AA21</f>
        <v>0</v>
      </c>
      <c r="R82" s="45">
        <f>[2]Ведомость!AB21</f>
        <v>0</v>
      </c>
      <c r="S82" s="45">
        <f>T82/(Напряжение!E22*SQRT(3))</f>
        <v>8.5838521068973588</v>
      </c>
      <c r="T82" s="45">
        <f xml:space="preserve"> [2]Ведомость!AC21</f>
        <v>159.6</v>
      </c>
      <c r="U82" s="75">
        <f xml:space="preserve"> [2]Ведомость!AD21</f>
        <v>110.6</v>
      </c>
      <c r="V82" s="51"/>
      <c r="W82" s="52"/>
      <c r="X82" s="52"/>
      <c r="Z82" s="52"/>
    </row>
    <row r="83" spans="1:26" s="46" customFormat="1">
      <c r="A83" s="42">
        <f t="shared" si="3"/>
        <v>40152.541666666701</v>
      </c>
      <c r="B83" s="45">
        <f>C83/(Напряжение!E23*SQRT(3))</f>
        <v>89.457547826751636</v>
      </c>
      <c r="C83" s="45">
        <f>[2]Ведомость!Y22</f>
        <v>1657.2</v>
      </c>
      <c r="D83" s="45">
        <f>[2]Ведомость!Z22</f>
        <v>475.20000000000005</v>
      </c>
      <c r="E83" s="45">
        <f>F83/(Напряжение!E23*SQRT(3))</f>
        <v>13.149806088943215</v>
      </c>
      <c r="F83" s="45">
        <f>[2]Ведомость!AE22</f>
        <v>243.6</v>
      </c>
      <c r="G83" s="45">
        <f>[2]Ведомость!AF22</f>
        <v>116.4</v>
      </c>
      <c r="H83" s="45">
        <f>I83/(Напряжение!E23*SQRT(3))</f>
        <v>17.921739004635253</v>
      </c>
      <c r="I83" s="45">
        <f>[2]Ведомость!AG22</f>
        <v>332</v>
      </c>
      <c r="J83" s="45">
        <f>[2]Ведомость!AH22</f>
        <v>246.4</v>
      </c>
      <c r="K83" s="45">
        <f>L83/(Напряжение!E23*SQRT(3))</f>
        <v>40.269931618849093</v>
      </c>
      <c r="L83" s="45">
        <f>[2]Ведомость!AI22</f>
        <v>746</v>
      </c>
      <c r="M83" s="45">
        <f>[2]Ведомость!AJ22</f>
        <v>274.8</v>
      </c>
      <c r="O83" s="42">
        <f t="shared" si="4"/>
        <v>40152.541666666701</v>
      </c>
      <c r="P83" s="45">
        <f>Q83/(Напряжение!E23*SQRT(3))</f>
        <v>0</v>
      </c>
      <c r="Q83" s="45">
        <f>[2]Ведомость!AA22</f>
        <v>0</v>
      </c>
      <c r="R83" s="45">
        <f>[2]Ведомость!AB22</f>
        <v>0</v>
      </c>
      <c r="S83" s="45">
        <f>T83/(Напряжение!E23*SQRT(3))</f>
        <v>8.6045939678881282</v>
      </c>
      <c r="T83" s="45">
        <f xml:space="preserve"> [2]Ведомость!AC22</f>
        <v>159.39999999999998</v>
      </c>
      <c r="U83" s="75">
        <f xml:space="preserve"> [2]Ведомость!AD22</f>
        <v>129.4</v>
      </c>
      <c r="V83" s="51"/>
      <c r="W83" s="52"/>
      <c r="X83" s="52"/>
      <c r="Z83" s="52"/>
    </row>
    <row r="84" spans="1:26" s="46" customFormat="1">
      <c r="A84" s="42">
        <f t="shared" si="3"/>
        <v>40151.583333333401</v>
      </c>
      <c r="B84" s="45">
        <f>C84/(Напряжение!E24*SQRT(3))</f>
        <v>98.753677613305911</v>
      </c>
      <c r="C84" s="45">
        <f>[2]Ведомость!Y23</f>
        <v>1828.8</v>
      </c>
      <c r="D84" s="45">
        <f>[2]Ведомость!Z23</f>
        <v>505.20000000000005</v>
      </c>
      <c r="E84" s="45">
        <f>F84/(Напряжение!E24*SQRT(3))</f>
        <v>13.931785227598931</v>
      </c>
      <c r="F84" s="45">
        <f>[2]Ведомость!AE23</f>
        <v>258</v>
      </c>
      <c r="G84" s="45">
        <f>[2]Ведомость!AF23</f>
        <v>118.8</v>
      </c>
      <c r="H84" s="45">
        <f>I84/(Напряжение!E24*SQRT(3))</f>
        <v>17.949323293232112</v>
      </c>
      <c r="I84" s="45">
        <f>[2]Ведомость!AG23</f>
        <v>332.4</v>
      </c>
      <c r="J84" s="45">
        <f>[2]Ведомость!AH23</f>
        <v>244</v>
      </c>
      <c r="K84" s="45">
        <f>L84/(Напряжение!E24*SQRT(3))</f>
        <v>42.94013803483206</v>
      </c>
      <c r="L84" s="45">
        <f>[2]Ведомость!AI23</f>
        <v>795.2</v>
      </c>
      <c r="M84" s="45">
        <f>[2]Ведомость!AJ23</f>
        <v>283.20000000000005</v>
      </c>
      <c r="O84" s="42">
        <f t="shared" si="4"/>
        <v>40151.583333333401</v>
      </c>
      <c r="P84" s="45">
        <f>Q84/(Напряжение!E24*SQRT(3))</f>
        <v>0</v>
      </c>
      <c r="Q84" s="45">
        <f>[2]Ведомость!AA23</f>
        <v>0</v>
      </c>
      <c r="R84" s="45">
        <f>[2]Ведомость!AB23</f>
        <v>0</v>
      </c>
      <c r="S84" s="45">
        <f>T84/(Напряжение!E24*SQRT(3))</f>
        <v>7.2682879520729324</v>
      </c>
      <c r="T84" s="45">
        <f xml:space="preserve"> [2]Ведомость!AC23</f>
        <v>134.60000000000002</v>
      </c>
      <c r="U84" s="75">
        <f xml:space="preserve"> [2]Ведомость!AD23</f>
        <v>89</v>
      </c>
      <c r="V84" s="51"/>
      <c r="W84" s="52"/>
      <c r="X84" s="52"/>
      <c r="Z84" s="52"/>
    </row>
    <row r="85" spans="1:26" s="46" customFormat="1">
      <c r="A85" s="42">
        <f t="shared" si="3"/>
        <v>40150.625000000102</v>
      </c>
      <c r="B85" s="45">
        <f>C85/(Напряжение!E25*SQRT(3))</f>
        <v>113.95651276621373</v>
      </c>
      <c r="C85" s="45">
        <f>[2]Ведомость!Y24</f>
        <v>2106</v>
      </c>
      <c r="D85" s="45">
        <f>[2]Ведомость!Z24</f>
        <v>538.79999999999995</v>
      </c>
      <c r="E85" s="45">
        <f>F85/(Напряжение!E25*SQRT(3))</f>
        <v>16.103256504855274</v>
      </c>
      <c r="F85" s="45">
        <f>[2]Ведомость!AE24</f>
        <v>297.60000000000002</v>
      </c>
      <c r="G85" s="45">
        <f>[2]Ведомость!AF24</f>
        <v>126</v>
      </c>
      <c r="H85" s="45">
        <f>I85/(Напряжение!E25*SQRT(3))</f>
        <v>17.683280328584353</v>
      </c>
      <c r="I85" s="45">
        <f>[2]Ведомость!AG24</f>
        <v>326.79999999999995</v>
      </c>
      <c r="J85" s="45">
        <f>[2]Ведомость!AH24</f>
        <v>241.2</v>
      </c>
      <c r="K85" s="45">
        <f>L85/(Напряжение!E25*SQRT(3))</f>
        <v>48.331413676534716</v>
      </c>
      <c r="L85" s="45">
        <f>[2]Ведомость!AI24</f>
        <v>893.2</v>
      </c>
      <c r="M85" s="45">
        <f>[2]Ведомость!AJ24</f>
        <v>280</v>
      </c>
      <c r="O85" s="42">
        <f t="shared" si="4"/>
        <v>40150.625000000102</v>
      </c>
      <c r="P85" s="45">
        <f>Q85/(Напряжение!E25*SQRT(3))</f>
        <v>0</v>
      </c>
      <c r="Q85" s="45">
        <f>[2]Ведомость!AA24</f>
        <v>0</v>
      </c>
      <c r="R85" s="45">
        <f>[2]Ведомость!AB24</f>
        <v>0</v>
      </c>
      <c r="S85" s="45">
        <f>T85/(Напряжение!E25*SQRT(3))</f>
        <v>7.4239475553297831</v>
      </c>
      <c r="T85" s="45">
        <f xml:space="preserve"> [2]Ведомость!AC24</f>
        <v>137.19999999999999</v>
      </c>
      <c r="U85" s="75">
        <f xml:space="preserve"> [2]Ведомость!AD24</f>
        <v>86</v>
      </c>
      <c r="V85" s="51"/>
      <c r="W85" s="52"/>
      <c r="X85" s="52"/>
      <c r="Z85" s="52"/>
    </row>
    <row r="86" spans="1:26" s="46" customFormat="1">
      <c r="A86" s="42">
        <f t="shared" si="3"/>
        <v>40149.666666666701</v>
      </c>
      <c r="B86" s="45">
        <f>C86/(Напряжение!E26*SQRT(3))</f>
        <v>115.46229926040671</v>
      </c>
      <c r="C86" s="45">
        <f>[2]Ведомость!Y25</f>
        <v>2139.6000000000004</v>
      </c>
      <c r="D86" s="45">
        <f>[2]Ведомость!Z25</f>
        <v>535.20000000000005</v>
      </c>
      <c r="E86" s="45">
        <f>F86/(Напряжение!E26*SQRT(3))</f>
        <v>15.930300402725772</v>
      </c>
      <c r="F86" s="45">
        <f>[2]Ведомость!AE25</f>
        <v>295.20000000000005</v>
      </c>
      <c r="G86" s="45">
        <f>[2]Ведомость!AF25</f>
        <v>124.80000000000001</v>
      </c>
      <c r="H86" s="45">
        <f>I86/(Напряжение!E26*SQRT(3))</f>
        <v>17.70033378080641</v>
      </c>
      <c r="I86" s="45">
        <f>[2]Ведомость!AG25</f>
        <v>328</v>
      </c>
      <c r="J86" s="45">
        <f>[2]Ведомость!AH25</f>
        <v>243.6</v>
      </c>
      <c r="K86" s="45">
        <f>L86/(Напряжение!E26*SQRT(3))</f>
        <v>49.409834175933987</v>
      </c>
      <c r="L86" s="45">
        <f>[2]Ведомость!AI25</f>
        <v>915.59999999999991</v>
      </c>
      <c r="M86" s="45">
        <f>[2]Ведомость!AJ25</f>
        <v>287.20000000000005</v>
      </c>
      <c r="O86" s="42">
        <f t="shared" si="4"/>
        <v>40149.666666666701</v>
      </c>
      <c r="P86" s="45">
        <f>Q86/(Напряжение!E26*SQRT(3))</f>
        <v>0</v>
      </c>
      <c r="Q86" s="45">
        <f>[2]Ведомость!AA25</f>
        <v>0</v>
      </c>
      <c r="R86" s="45">
        <f>[2]Ведомость!AB25</f>
        <v>0</v>
      </c>
      <c r="S86" s="45">
        <f>T86/(Напряжение!E26*SQRT(3))</f>
        <v>7.2312339226465214</v>
      </c>
      <c r="T86" s="45">
        <f xml:space="preserve"> [2]Ведомость!AC25</f>
        <v>134</v>
      </c>
      <c r="U86" s="75">
        <f xml:space="preserve"> [2]Ведомость!AD25</f>
        <v>80.599999999999994</v>
      </c>
      <c r="V86" s="51"/>
      <c r="W86" s="52"/>
      <c r="X86" s="52"/>
      <c r="Z86" s="52"/>
    </row>
    <row r="87" spans="1:26" s="46" customFormat="1">
      <c r="A87" s="42">
        <f t="shared" si="3"/>
        <v>40148.708333333401</v>
      </c>
      <c r="B87" s="45">
        <f>C87/(Напряжение!E27*SQRT(3))</f>
        <v>114.1861019848898</v>
      </c>
      <c r="C87" s="45">
        <f>[2]Ведомость!Y26</f>
        <v>2116.8000000000002</v>
      </c>
      <c r="D87" s="45">
        <f>[2]Ведомость!Z26</f>
        <v>523.20000000000005</v>
      </c>
      <c r="E87" s="45">
        <f>F87/(Напряжение!E27*SQRT(3))</f>
        <v>16.053374882229406</v>
      </c>
      <c r="F87" s="45">
        <f>[2]Ведомость!AE26</f>
        <v>297.60000000000002</v>
      </c>
      <c r="G87" s="45">
        <f>[2]Ведомость!AF26</f>
        <v>124.8</v>
      </c>
      <c r="H87" s="45">
        <f>I87/(Напряжение!E27*SQRT(3))</f>
        <v>17.822698457958985</v>
      </c>
      <c r="I87" s="45">
        <f>[2]Ведомость!AG26</f>
        <v>330.4</v>
      </c>
      <c r="J87" s="45">
        <f>[2]Ведомость!AH26</f>
        <v>243.60000000000002</v>
      </c>
      <c r="K87" s="45">
        <f>L87/(Напряжение!E27*SQRT(3))</f>
        <v>48.052239062802258</v>
      </c>
      <c r="L87" s="45">
        <f>[2]Ведомость!AI26</f>
        <v>890.8</v>
      </c>
      <c r="M87" s="45">
        <f>[2]Ведомость!AJ26</f>
        <v>277.60000000000002</v>
      </c>
      <c r="O87" s="42">
        <f t="shared" si="4"/>
        <v>40148.708333333401</v>
      </c>
      <c r="P87" s="45">
        <f>Q87/(Напряжение!E27*SQRT(3))</f>
        <v>0</v>
      </c>
      <c r="Q87" s="45">
        <f>[2]Ведомость!AA26</f>
        <v>0</v>
      </c>
      <c r="R87" s="45">
        <f>[2]Ведомость!AB26</f>
        <v>0</v>
      </c>
      <c r="S87" s="45">
        <f>T87/(Напряжение!E27*SQRT(3))</f>
        <v>7.131237094861314</v>
      </c>
      <c r="T87" s="45">
        <f xml:space="preserve"> [2]Ведомость!AC26</f>
        <v>132.19999999999999</v>
      </c>
      <c r="U87" s="75">
        <f xml:space="preserve"> [2]Ведомость!AD26</f>
        <v>77.2</v>
      </c>
      <c r="V87" s="51"/>
      <c r="W87" s="52"/>
      <c r="X87" s="52"/>
      <c r="Z87" s="52"/>
    </row>
    <row r="88" spans="1:26" s="46" customFormat="1">
      <c r="A88" s="42">
        <f t="shared" si="3"/>
        <v>40147.750000000102</v>
      </c>
      <c r="B88" s="45">
        <f>C88/(Напряжение!E28*SQRT(3))</f>
        <v>111.42974190905367</v>
      </c>
      <c r="C88" s="45">
        <f>[2]Ведомость!Y27</f>
        <v>2060.4</v>
      </c>
      <c r="D88" s="45">
        <f>[2]Ведомость!Z27</f>
        <v>526.79999999999995</v>
      </c>
      <c r="E88" s="45">
        <f>F88/(Напряжение!E28*SQRT(3))</f>
        <v>15.315910943818677</v>
      </c>
      <c r="F88" s="45">
        <f>[2]Ведомость!AE27</f>
        <v>283.20000000000005</v>
      </c>
      <c r="G88" s="45">
        <f>[2]Ведомость!AF27</f>
        <v>123.6</v>
      </c>
      <c r="H88" s="45">
        <f>I88/(Напряжение!E28*SQRT(3))</f>
        <v>17.955093338092514</v>
      </c>
      <c r="I88" s="45">
        <f>[2]Ведомость!AG27</f>
        <v>332</v>
      </c>
      <c r="J88" s="45">
        <f>[2]Ведомость!AH27</f>
        <v>247.2</v>
      </c>
      <c r="K88" s="45">
        <f>L88/(Напряжение!E28*SQRT(3))</f>
        <v>46.531814181008436</v>
      </c>
      <c r="L88" s="45">
        <f>[2]Ведомость!AI27</f>
        <v>860.40000000000009</v>
      </c>
      <c r="M88" s="45">
        <f>[2]Ведомость!AJ27</f>
        <v>282.39999999999998</v>
      </c>
      <c r="O88" s="42">
        <f t="shared" si="4"/>
        <v>40147.750000000102</v>
      </c>
      <c r="P88" s="45">
        <f>Q88/(Напряжение!E28*SQRT(3))</f>
        <v>0</v>
      </c>
      <c r="Q88" s="45">
        <f>[2]Ведомость!AA27</f>
        <v>0</v>
      </c>
      <c r="R88" s="45">
        <f>[2]Ведомость!AB27</f>
        <v>0</v>
      </c>
      <c r="S88" s="45">
        <f>T88/(Напряжение!E28*SQRT(3))</f>
        <v>6.9440782669008403</v>
      </c>
      <c r="T88" s="45">
        <f xml:space="preserve"> [2]Ведомость!AC27</f>
        <v>128.4</v>
      </c>
      <c r="U88" s="75">
        <f xml:space="preserve"> [2]Ведомость!AD27</f>
        <v>80.400000000000006</v>
      </c>
      <c r="V88" s="51"/>
      <c r="W88" s="52"/>
      <c r="X88" s="52"/>
      <c r="Z88" s="52"/>
    </row>
    <row r="89" spans="1:26" s="46" customFormat="1">
      <c r="A89" s="42">
        <f t="shared" si="3"/>
        <v>40146.791666666802</v>
      </c>
      <c r="B89" s="45">
        <f>C89/(Напряжение!E29*SQRT(3))</f>
        <v>100.87100515938792</v>
      </c>
      <c r="C89" s="45">
        <f>[2]Ведомость!Y28</f>
        <v>1869.6</v>
      </c>
      <c r="D89" s="45">
        <f>[2]Ведомость!Z28</f>
        <v>508.8</v>
      </c>
      <c r="E89" s="45">
        <f>F89/(Напряжение!E29*SQRT(3))</f>
        <v>14.6321226996288</v>
      </c>
      <c r="F89" s="45">
        <f>[2]Ведомость!AE28</f>
        <v>271.2</v>
      </c>
      <c r="G89" s="45">
        <f>[2]Ведомость!AF28</f>
        <v>122.4</v>
      </c>
      <c r="H89" s="45">
        <f>I89/(Напряжение!E29*SQRT(3))</f>
        <v>18.171456213993284</v>
      </c>
      <c r="I89" s="45">
        <f>[2]Ведомость!AG28</f>
        <v>336.79999999999995</v>
      </c>
      <c r="J89" s="45">
        <f>[2]Ведомость!AH28</f>
        <v>247.2</v>
      </c>
      <c r="K89" s="45">
        <f>L89/(Напряжение!E29*SQRT(3))</f>
        <v>40.637591509441052</v>
      </c>
      <c r="L89" s="45">
        <f>[2]Ведомость!AI28</f>
        <v>753.2</v>
      </c>
      <c r="M89" s="45">
        <f>[2]Ведомость!AJ28</f>
        <v>273.60000000000002</v>
      </c>
      <c r="O89" s="42">
        <f t="shared" si="4"/>
        <v>40146.791666666802</v>
      </c>
      <c r="P89" s="45">
        <f>Q89/(Напряжение!E29*SQRT(3))</f>
        <v>0</v>
      </c>
      <c r="Q89" s="45">
        <f>[2]Ведомость!AA28</f>
        <v>0</v>
      </c>
      <c r="R89" s="45">
        <f>[2]Ведомость!AB28</f>
        <v>0</v>
      </c>
      <c r="S89" s="45">
        <f>T89/(Напряжение!E29*SQRT(3))</f>
        <v>6.5067625279322758</v>
      </c>
      <c r="T89" s="45">
        <f xml:space="preserve"> [2]Ведомость!AC28</f>
        <v>120.6</v>
      </c>
      <c r="U89" s="75">
        <f xml:space="preserve"> [2]Ведомость!AD28</f>
        <v>74</v>
      </c>
      <c r="V89" s="51"/>
      <c r="W89" s="52"/>
      <c r="X89" s="52"/>
      <c r="Z89" s="52"/>
    </row>
    <row r="90" spans="1:26" s="46" customFormat="1">
      <c r="A90" s="42">
        <f t="shared" si="3"/>
        <v>40145.833333333401</v>
      </c>
      <c r="B90" s="45">
        <f>C90/(Напряжение!E30*SQRT(3))</f>
        <v>89.852432054742252</v>
      </c>
      <c r="C90" s="45">
        <f>[2]Ведомость!Y29</f>
        <v>1671.6</v>
      </c>
      <c r="D90" s="45">
        <f>[2]Ведомость!Z29</f>
        <v>493.2</v>
      </c>
      <c r="E90" s="45">
        <f>F90/(Напряжение!E30*SQRT(3))</f>
        <v>13.416587126623396</v>
      </c>
      <c r="F90" s="45">
        <f>[2]Ведомость!AE29</f>
        <v>249.6</v>
      </c>
      <c r="G90" s="45">
        <f>[2]Ведомость!AF29</f>
        <v>120</v>
      </c>
      <c r="H90" s="45">
        <f>I90/(Напряжение!E30*SQRT(3))</f>
        <v>17.845780953681761</v>
      </c>
      <c r="I90" s="45">
        <f>[2]Ведомость!AG29</f>
        <v>332</v>
      </c>
      <c r="J90" s="45">
        <f>[2]Ведомость!AH29</f>
        <v>247.2</v>
      </c>
      <c r="K90" s="45">
        <f>L90/(Напряжение!E30*SQRT(3))</f>
        <v>34.186496043799998</v>
      </c>
      <c r="L90" s="45">
        <f>[2]Ведомость!AI29</f>
        <v>636</v>
      </c>
      <c r="M90" s="45">
        <f>[2]Ведомость!AJ29</f>
        <v>258.8</v>
      </c>
      <c r="O90" s="42">
        <f t="shared" si="4"/>
        <v>40145.833333333401</v>
      </c>
      <c r="P90" s="45">
        <f>Q90/(Напряжение!E30*SQRT(3))</f>
        <v>0</v>
      </c>
      <c r="Q90" s="45">
        <f>[2]Ведомость!AA29</f>
        <v>0</v>
      </c>
      <c r="R90" s="45">
        <f>[2]Ведомость!AB29</f>
        <v>0</v>
      </c>
      <c r="S90" s="45">
        <f>T90/(Напряжение!E30*SQRT(3))</f>
        <v>6.633040270133522</v>
      </c>
      <c r="T90" s="45">
        <f xml:space="preserve"> [2]Ведомость!AC29</f>
        <v>123.4</v>
      </c>
      <c r="U90" s="75">
        <f xml:space="preserve"> [2]Ведомость!AD29</f>
        <v>77</v>
      </c>
      <c r="V90" s="51"/>
      <c r="W90" s="52"/>
      <c r="X90" s="52"/>
      <c r="Z90" s="52"/>
    </row>
    <row r="91" spans="1:26" s="46" customFormat="1">
      <c r="A91" s="42">
        <f t="shared" si="3"/>
        <v>40144.875000000102</v>
      </c>
      <c r="B91" s="45">
        <f>C91/(Напряжение!E31*SQRT(3))</f>
        <v>77.159677971056851</v>
      </c>
      <c r="C91" s="45">
        <f>[2]Ведомость!Y30</f>
        <v>1437.6</v>
      </c>
      <c r="D91" s="45">
        <f>[2]Ведомость!Z30</f>
        <v>476.4</v>
      </c>
      <c r="E91" s="45">
        <f>F91/(Напряжение!E31*SQRT(3))</f>
        <v>12.430565816706157</v>
      </c>
      <c r="F91" s="45">
        <f>[2]Ведомость!AE30</f>
        <v>231.60000000000002</v>
      </c>
      <c r="G91" s="45">
        <f>[2]Ведомость!AF30</f>
        <v>118.8</v>
      </c>
      <c r="H91" s="45">
        <f>I91/(Напряжение!E31*SQRT(3))</f>
        <v>17.604600983936177</v>
      </c>
      <c r="I91" s="45">
        <f>[2]Ведомость!AG30</f>
        <v>328</v>
      </c>
      <c r="J91" s="45">
        <f>[2]Ведомость!AH30</f>
        <v>249.2</v>
      </c>
      <c r="K91" s="45">
        <f>L91/(Напряжение!E31*SQRT(3))</f>
        <v>28.639680137281541</v>
      </c>
      <c r="L91" s="45">
        <f>[2]Ведомость!AI30</f>
        <v>533.6</v>
      </c>
      <c r="M91" s="45">
        <f>[2]Ведомость!AJ30</f>
        <v>254</v>
      </c>
      <c r="O91" s="42">
        <f t="shared" si="4"/>
        <v>40144.875000000102</v>
      </c>
      <c r="P91" s="45">
        <f>Q91/(Напряжение!E31*SQRT(3))</f>
        <v>0</v>
      </c>
      <c r="Q91" s="45">
        <f>[2]Ведомость!AA30</f>
        <v>0</v>
      </c>
      <c r="R91" s="45">
        <f>[2]Ведомость!AB30</f>
        <v>0</v>
      </c>
      <c r="S91" s="45">
        <f>T91/(Напряжение!E31*SQRT(3))</f>
        <v>7.2135925982957998</v>
      </c>
      <c r="T91" s="45">
        <f xml:space="preserve"> [2]Ведомость!AC30</f>
        <v>134.4</v>
      </c>
      <c r="U91" s="75">
        <f xml:space="preserve"> [2]Ведомость!AD30</f>
        <v>73.8</v>
      </c>
      <c r="V91" s="51"/>
      <c r="W91" s="52"/>
      <c r="X91" s="52"/>
      <c r="Z91" s="52"/>
    </row>
    <row r="92" spans="1:26" s="46" customFormat="1">
      <c r="A92" s="42">
        <f t="shared" si="3"/>
        <v>40143.916666666802</v>
      </c>
      <c r="B92" s="45">
        <f>C92/(Напряжение!E32*SQRT(3))</f>
        <v>67.625464744446546</v>
      </c>
      <c r="C92" s="45">
        <f>[2]Ведомость!Y31</f>
        <v>1263.5999999999999</v>
      </c>
      <c r="D92" s="45">
        <f>[2]Ведомость!Z31</f>
        <v>472.8</v>
      </c>
      <c r="E92" s="45">
        <f>F92/(Напряжение!E32*SQRT(3))</f>
        <v>11.881017072860981</v>
      </c>
      <c r="F92" s="45">
        <f>[2]Ведомость!AE31</f>
        <v>222</v>
      </c>
      <c r="G92" s="45">
        <f>[2]Ведомость!AF31</f>
        <v>118.8</v>
      </c>
      <c r="H92" s="45">
        <f>I92/(Напряжение!E32*SQRT(3))</f>
        <v>17.63956408655396</v>
      </c>
      <c r="I92" s="45">
        <f>[2]Ведомость!AG31</f>
        <v>329.6</v>
      </c>
      <c r="J92" s="45">
        <f>[2]Ведомость!AH31</f>
        <v>250.8</v>
      </c>
      <c r="K92" s="45">
        <f>L92/(Напряжение!E32*SQRT(3))</f>
        <v>25.453205945282356</v>
      </c>
      <c r="L92" s="45">
        <f>[2]Ведомость!AI31</f>
        <v>475.6</v>
      </c>
      <c r="M92" s="45">
        <f>[2]Ведомость!AJ31</f>
        <v>255.6</v>
      </c>
      <c r="O92" s="42">
        <f t="shared" si="4"/>
        <v>40143.916666666802</v>
      </c>
      <c r="P92" s="45">
        <f>Q92/(Напряжение!E32*SQRT(3))</f>
        <v>0</v>
      </c>
      <c r="Q92" s="45">
        <f>[2]Ведомость!AA31</f>
        <v>0</v>
      </c>
      <c r="R92" s="45">
        <f>[2]Ведомость!AB31</f>
        <v>0</v>
      </c>
      <c r="S92" s="45">
        <f>T92/(Напряжение!E32*SQRT(3))</f>
        <v>6.7967980551952456</v>
      </c>
      <c r="T92" s="45">
        <f xml:space="preserve"> [2]Ведомость!AC31</f>
        <v>127</v>
      </c>
      <c r="U92" s="75">
        <f xml:space="preserve"> [2]Ведомость!AD31</f>
        <v>74.8</v>
      </c>
      <c r="V92" s="51"/>
      <c r="W92" s="52"/>
      <c r="X92" s="52"/>
      <c r="Z92" s="52"/>
    </row>
    <row r="93" spans="1:26" s="46" customFormat="1">
      <c r="A93" s="42">
        <f t="shared" si="3"/>
        <v>40142.958333333401</v>
      </c>
      <c r="B93" s="45">
        <f>C93/(Напряжение!E33*SQRT(3))</f>
        <v>63.085375434460673</v>
      </c>
      <c r="C93" s="45">
        <f>[2]Ведомость!Y32</f>
        <v>1179.5999999999999</v>
      </c>
      <c r="D93" s="45">
        <f>[2]Ведомость!Z32</f>
        <v>460.79999999999995</v>
      </c>
      <c r="E93" s="45">
        <f>F93/(Напряжение!E33*SQRT(3))</f>
        <v>11.551747281996869</v>
      </c>
      <c r="F93" s="45">
        <f>[2]Ведомость!AE32</f>
        <v>216</v>
      </c>
      <c r="G93" s="45">
        <f>[2]Ведомость!AF32</f>
        <v>117.6</v>
      </c>
      <c r="H93" s="45">
        <f>I93/(Напряжение!E33*SQRT(3))</f>
        <v>17.691287041132238</v>
      </c>
      <c r="I93" s="45">
        <f>[2]Ведомость!AG32</f>
        <v>330.79999999999995</v>
      </c>
      <c r="J93" s="45">
        <f>[2]Ведомость!AH32</f>
        <v>250</v>
      </c>
      <c r="K93" s="45">
        <f>L93/(Напряжение!E33*SQRT(3))</f>
        <v>23.65968980349729</v>
      </c>
      <c r="L93" s="45">
        <f>[2]Ведомость!AI32</f>
        <v>442.4</v>
      </c>
      <c r="M93" s="45">
        <f>[2]Ведомость!AJ32</f>
        <v>251.2</v>
      </c>
      <c r="O93" s="42">
        <f t="shared" si="4"/>
        <v>40142.958333333401</v>
      </c>
      <c r="P93" s="45">
        <f>Q93/(Напряжение!E33*SQRT(3))</f>
        <v>0</v>
      </c>
      <c r="Q93" s="45">
        <f>[2]Ведомость!AA32</f>
        <v>0</v>
      </c>
      <c r="R93" s="45">
        <f>[2]Ведомость!AB32</f>
        <v>0</v>
      </c>
      <c r="S93" s="45">
        <f>T93/(Напряжение!E33*SQRT(3))</f>
        <v>6.6957349986389252</v>
      </c>
      <c r="T93" s="45">
        <f xml:space="preserve"> [2]Ведомость!AC32</f>
        <v>125.19999999999999</v>
      </c>
      <c r="U93" s="75">
        <f xml:space="preserve"> [2]Ведомость!AD32</f>
        <v>74.800000000000011</v>
      </c>
      <c r="V93" s="51"/>
      <c r="W93" s="52"/>
      <c r="X93" s="52"/>
      <c r="Z93" s="52"/>
    </row>
    <row r="94" spans="1:26" s="46" customFormat="1">
      <c r="A94" s="42">
        <f t="shared" si="3"/>
        <v>40142.000000000102</v>
      </c>
      <c r="B94" s="45">
        <f>C94/(Напряжение!E34*SQRT(3))</f>
        <v>61.576035419476327</v>
      </c>
      <c r="C94" s="45">
        <f>[2]Ведомость!Y33</f>
        <v>1152</v>
      </c>
      <c r="D94" s="45">
        <f>[2]Ведомость!Z33</f>
        <v>468</v>
      </c>
      <c r="E94" s="45">
        <f>F94/(Напряжение!E34*SQRT(3))</f>
        <v>11.802073455399629</v>
      </c>
      <c r="F94" s="45">
        <f>[2]Ведомость!AE33</f>
        <v>220.8</v>
      </c>
      <c r="G94" s="45">
        <f>[2]Ведомость!AF33</f>
        <v>121.2</v>
      </c>
      <c r="H94" s="45">
        <f>I94/(Напряжение!E34*SQRT(3))</f>
        <v>17.596207343829519</v>
      </c>
      <c r="I94" s="45">
        <f>[2]Ведомость!AG33</f>
        <v>329.2</v>
      </c>
      <c r="J94" s="45">
        <f>[2]Ведомость!AH33</f>
        <v>253.2</v>
      </c>
      <c r="K94" s="45">
        <f>L94/(Напряжение!E34*SQRT(3))</f>
        <v>22.877207603763772</v>
      </c>
      <c r="L94" s="45">
        <f>[2]Ведомость!AI33</f>
        <v>428</v>
      </c>
      <c r="M94" s="45">
        <f>[2]Ведомость!AJ33</f>
        <v>255.6</v>
      </c>
      <c r="O94" s="42">
        <f t="shared" si="4"/>
        <v>40142.000000000102</v>
      </c>
      <c r="P94" s="45">
        <f>Q94/(Напряжение!E34*SQRT(3))</f>
        <v>0</v>
      </c>
      <c r="Q94" s="45">
        <f>[2]Ведомость!AA33</f>
        <v>0</v>
      </c>
      <c r="R94" s="45">
        <f>[2]Ведомость!AB33</f>
        <v>0</v>
      </c>
      <c r="S94" s="45">
        <f>T94/(Напряжение!E34*SQRT(3))</f>
        <v>6.8310914293481542</v>
      </c>
      <c r="T94" s="45">
        <f xml:space="preserve"> [2]Ведомость!AC33</f>
        <v>127.8</v>
      </c>
      <c r="U94" s="75">
        <f xml:space="preserve"> [2]Ведомость!AD33</f>
        <v>76.8</v>
      </c>
      <c r="V94" s="51"/>
      <c r="W94" s="52"/>
      <c r="X94" s="52"/>
      <c r="Z94" s="52"/>
    </row>
    <row r="100" spans="1:28">
      <c r="A100" s="16" t="s">
        <v>45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9">
        <f>M67</f>
        <v>41626</v>
      </c>
      <c r="N100" s="56"/>
      <c r="P100" s="56"/>
      <c r="Q100" s="56"/>
      <c r="R100" s="56"/>
      <c r="S100" s="56"/>
      <c r="T100" s="16" t="s">
        <v>24</v>
      </c>
      <c r="U100" s="56"/>
      <c r="V100" s="56"/>
      <c r="W100" s="56"/>
      <c r="X100" s="56"/>
      <c r="Y100" s="56"/>
      <c r="Z100" s="56"/>
      <c r="AA100" s="59">
        <f>AA67</f>
        <v>41626</v>
      </c>
      <c r="AB100" s="56"/>
    </row>
    <row r="101" spans="1:28">
      <c r="A101" s="16" t="s">
        <v>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 t="s">
        <v>46</v>
      </c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>
      <c r="A102" s="67"/>
      <c r="B102" s="92" t="str">
        <f>[2]Ведомость!$AK$7</f>
        <v>ГПП Яч. 3501</v>
      </c>
      <c r="C102" s="83"/>
      <c r="D102" s="79"/>
      <c r="E102" s="93" t="str">
        <f>[2]Ведомость!$AM$7</f>
        <v>ГПП Яч. 3502 (тп20)</v>
      </c>
      <c r="F102" s="80"/>
      <c r="G102" s="80"/>
      <c r="H102" s="93" t="str">
        <f>[2]Ведомость!$AO$7</f>
        <v>ГПП Яч. 3503</v>
      </c>
      <c r="I102" s="80"/>
      <c r="J102" s="78"/>
      <c r="K102" s="15"/>
      <c r="L102" s="14"/>
      <c r="M102" s="14"/>
      <c r="O102" s="78" t="s">
        <v>6</v>
      </c>
      <c r="P102" s="83"/>
      <c r="Q102" s="83"/>
      <c r="R102" s="15"/>
      <c r="S102" s="81" t="s">
        <v>22</v>
      </c>
      <c r="T102" s="80"/>
      <c r="U102" s="80"/>
      <c r="W102" s="90" t="s">
        <v>23</v>
      </c>
      <c r="X102" s="87"/>
      <c r="Y102" s="88"/>
    </row>
    <row r="103" spans="1:28">
      <c r="A103" s="41" t="s">
        <v>0</v>
      </c>
      <c r="B103" s="8" t="s">
        <v>1</v>
      </c>
      <c r="C103" s="8" t="s">
        <v>2</v>
      </c>
      <c r="D103" s="8" t="s">
        <v>3</v>
      </c>
      <c r="E103" s="8" t="s">
        <v>1</v>
      </c>
      <c r="F103" s="8" t="s">
        <v>2</v>
      </c>
      <c r="G103" s="8" t="s">
        <v>3</v>
      </c>
      <c r="H103" s="8" t="s">
        <v>1</v>
      </c>
      <c r="I103" s="8" t="s">
        <v>2</v>
      </c>
      <c r="J103" s="10" t="s">
        <v>3</v>
      </c>
      <c r="K103" s="18"/>
      <c r="L103" s="11"/>
      <c r="M103" s="12"/>
      <c r="N103" s="3"/>
      <c r="O103" s="47" t="s">
        <v>0</v>
      </c>
      <c r="P103" s="8" t="s">
        <v>2</v>
      </c>
      <c r="Q103" s="17" t="s">
        <v>3</v>
      </c>
      <c r="R103" s="21"/>
      <c r="S103" s="7" t="s">
        <v>0</v>
      </c>
      <c r="T103" s="8" t="s">
        <v>2</v>
      </c>
      <c r="U103" s="8" t="s">
        <v>3</v>
      </c>
      <c r="W103" s="7" t="s">
        <v>0</v>
      </c>
      <c r="X103" s="8" t="s">
        <v>2</v>
      </c>
      <c r="Y103" s="8" t="s">
        <v>3</v>
      </c>
    </row>
    <row r="104" spans="1:28" s="46" customFormat="1">
      <c r="A104" s="42">
        <f t="shared" ref="A104:A127" si="5">A71</f>
        <v>40164.041666666664</v>
      </c>
      <c r="B104" s="45">
        <f>C104/(Напряжение!F11*SQRT(3))</f>
        <v>161.61872940475899</v>
      </c>
      <c r="C104" s="45">
        <f>[2]Ведомость!AK10</f>
        <v>10558.8</v>
      </c>
      <c r="D104" s="45">
        <f>[2]Ведомость!AL10</f>
        <v>399</v>
      </c>
      <c r="E104" s="45">
        <f>F104/(Напряжение!D11*SQRT(3))</f>
        <v>62.374142470014228</v>
      </c>
      <c r="F104" s="45">
        <f>[2]Ведомость!AM10</f>
        <v>4086.6</v>
      </c>
      <c r="G104" s="45">
        <f>[2]Ведомость!AN10</f>
        <v>2188.1999999999998</v>
      </c>
      <c r="H104" s="45">
        <f>I104/(Напряжение!D11*SQRT(3))</f>
        <v>105.7732117939604</v>
      </c>
      <c r="I104" s="45">
        <f>[2]Ведомость!AO10</f>
        <v>6930</v>
      </c>
      <c r="J104" s="45">
        <f>[2]Ведомость!AP10</f>
        <v>1974</v>
      </c>
      <c r="K104" s="51"/>
      <c r="L104" s="52"/>
      <c r="M104" s="52"/>
      <c r="O104" s="42">
        <f>A104</f>
        <v>40164.041666666664</v>
      </c>
      <c r="P104" s="45">
        <f>C5+F5+I5+L5+Q5+T5+W5+C38+F38+I38+L38+Q38+T38+W38+C71+F71+I71+L71+Q71+T71+C104+F104+I104</f>
        <v>28687.279999999999</v>
      </c>
      <c r="Q104" s="45">
        <f>D5+G5+J5+M5+R5+U5+X5+D38+G38+J38+M38+R38+U38+X38+D71+G71+J71+M71+R71+U71+D104+G104+J104</f>
        <v>7562.36</v>
      </c>
      <c r="R104" s="51"/>
      <c r="S104" s="42">
        <f>O104</f>
        <v>40164.041666666664</v>
      </c>
      <c r="T104" s="45">
        <f>C5+F5+I5+L5+C38+F38+I38+L38+C71+F71+I71+L71+C104+F104+I104</f>
        <v>27196.079999999998</v>
      </c>
      <c r="U104" s="45">
        <f>D5+G5+J5+M5+D38+G38+J38+M38+D71+G71+J71+M71+D104+G104+J104</f>
        <v>6962.28</v>
      </c>
      <c r="W104" s="42">
        <f>S104</f>
        <v>40164.041666666664</v>
      </c>
      <c r="X104" s="45">
        <f>Q5+T5+W5+Q38+T38+W38+Q71+T71</f>
        <v>1491.2</v>
      </c>
      <c r="Y104" s="45">
        <f>R5+U5+X5+R38+U38+X38+R71+U71</f>
        <v>600.08000000000004</v>
      </c>
      <c r="Z104" s="53"/>
      <c r="AA104" s="53"/>
      <c r="AB104" s="53"/>
    </row>
    <row r="105" spans="1:28" s="46" customFormat="1">
      <c r="A105" s="42">
        <f t="shared" si="5"/>
        <v>40163.083333333336</v>
      </c>
      <c r="B105" s="45">
        <f>C105/(Напряжение!F12*SQRT(3))</f>
        <v>168.68020227771135</v>
      </c>
      <c r="C105" s="45">
        <f>[2]Ведомость!AK11</f>
        <v>11104.8</v>
      </c>
      <c r="D105" s="45">
        <f>[2]Ведомость!AL11</f>
        <v>394.8</v>
      </c>
      <c r="E105" s="45">
        <f>F105/(Напряжение!D12*SQRT(3))</f>
        <v>63.68904315992642</v>
      </c>
      <c r="F105" s="45">
        <f>[2]Ведомость!AM11</f>
        <v>4200</v>
      </c>
      <c r="G105" s="45">
        <f>[2]Ведомость!AN11</f>
        <v>2150.4</v>
      </c>
      <c r="H105" s="45">
        <f>I105/(Напряжение!D12*SQRT(3))</f>
        <v>122.09189573757895</v>
      </c>
      <c r="I105" s="45">
        <f>[2]Ведомость!AO11</f>
        <v>8051.4000000000005</v>
      </c>
      <c r="J105" s="45">
        <f>[2]Ведомость!AP11</f>
        <v>2448.6000000000004</v>
      </c>
      <c r="K105" s="51"/>
      <c r="L105" s="52"/>
      <c r="M105" s="52"/>
      <c r="O105" s="42">
        <f t="shared" ref="O105:O127" si="6">A105</f>
        <v>40163.083333333336</v>
      </c>
      <c r="P105" s="45">
        <f t="shared" ref="P105:P127" si="7">C6+F6+I6+L6+Q6+T6+W6+C39+F39+I39+L39+Q39+T39+W39+C72+F72+I72+L72+Q72+T72+C105+F105+I105</f>
        <v>30674.400000000001</v>
      </c>
      <c r="Q105" s="45">
        <f t="shared" ref="Q105:Q127" si="8">D6+G6+J6+M6+R6+U6+X6+D39+G39+J39+M39+R39+U39+X39+D72+G72+J72+M72+R72+U72+D105+G105+J105</f>
        <v>8000.0800000000008</v>
      </c>
      <c r="R105" s="51"/>
      <c r="S105" s="42">
        <f t="shared" ref="S105:S127" si="9">O105</f>
        <v>40163.083333333336</v>
      </c>
      <c r="T105" s="45">
        <f t="shared" ref="T105:T127" si="10">C6+F6+I6+L6+C39+F39+I39+L39+C72+F72+I72+L72+C105+F105+I105</f>
        <v>29189.4</v>
      </c>
      <c r="U105" s="45">
        <f t="shared" ref="U105:U127" si="11">D6+G6+J6+M6+D39+G39+J39+M39+D72+G72+J72+M72+D105+G105+J105</f>
        <v>7392.76</v>
      </c>
      <c r="W105" s="42">
        <f t="shared" ref="W105:W127" si="12">S105</f>
        <v>40163.083333333336</v>
      </c>
      <c r="X105" s="45">
        <f t="shared" ref="X105:X127" si="13">Q6+T6+W6+Q39+T39+W39+Q72+T72</f>
        <v>1485</v>
      </c>
      <c r="Y105" s="45">
        <f t="shared" ref="Y105:Y127" si="14">R6+U6+X6+R39+U39+X39+R72+U72</f>
        <v>607.32000000000005</v>
      </c>
      <c r="Z105" s="53"/>
      <c r="AA105" s="53"/>
      <c r="AB105" s="53"/>
    </row>
    <row r="106" spans="1:28" s="46" customFormat="1">
      <c r="A106" s="42">
        <f t="shared" si="5"/>
        <v>40162.125</v>
      </c>
      <c r="B106" s="45">
        <f>C106/(Напряжение!F13*SQRT(3))</f>
        <v>164.25397872183643</v>
      </c>
      <c r="C106" s="45">
        <f>[2]Ведомость!AK12</f>
        <v>10844.4</v>
      </c>
      <c r="D106" s="45">
        <f>[2]Ведомость!AL12</f>
        <v>634.20000000000005</v>
      </c>
      <c r="E106" s="45">
        <f>F106/(Напряжение!D13*SQRT(3))</f>
        <v>70.38549899348159</v>
      </c>
      <c r="F106" s="45">
        <f>[2]Ведомость!AM12</f>
        <v>4628.3999999999996</v>
      </c>
      <c r="G106" s="45">
        <f>[2]Ведомость!AN12</f>
        <v>2188.1999999999998</v>
      </c>
      <c r="H106" s="45">
        <f>I106/(Напряжение!D13*SQRT(3))</f>
        <v>119.24657588097109</v>
      </c>
      <c r="I106" s="45">
        <f>[2]Ведомость!AO12</f>
        <v>7841.4</v>
      </c>
      <c r="J106" s="45">
        <f>[2]Ведомость!AP12</f>
        <v>2444.4</v>
      </c>
      <c r="K106" s="51"/>
      <c r="L106" s="52"/>
      <c r="M106" s="52"/>
      <c r="O106" s="42">
        <f t="shared" si="6"/>
        <v>40162.125</v>
      </c>
      <c r="P106" s="45">
        <f t="shared" si="7"/>
        <v>31652.840000000004</v>
      </c>
      <c r="Q106" s="45">
        <f t="shared" si="8"/>
        <v>8248.76</v>
      </c>
      <c r="R106" s="51"/>
      <c r="S106" s="42">
        <f t="shared" si="9"/>
        <v>40162.125</v>
      </c>
      <c r="T106" s="45">
        <f t="shared" si="10"/>
        <v>30145</v>
      </c>
      <c r="U106" s="45">
        <f t="shared" si="11"/>
        <v>7656.48</v>
      </c>
      <c r="W106" s="42">
        <f t="shared" si="12"/>
        <v>40162.125</v>
      </c>
      <c r="X106" s="45">
        <f t="shared" si="13"/>
        <v>1507.8400000000001</v>
      </c>
      <c r="Y106" s="45">
        <f t="shared" si="14"/>
        <v>592.28</v>
      </c>
      <c r="Z106" s="53"/>
      <c r="AA106" s="53"/>
      <c r="AB106" s="53"/>
    </row>
    <row r="107" spans="1:28" s="46" customFormat="1">
      <c r="A107" s="42">
        <f t="shared" si="5"/>
        <v>40161.166666666701</v>
      </c>
      <c r="B107" s="45">
        <f>C107/(Напряжение!F14*SQRT(3))</f>
        <v>116.51257213975089</v>
      </c>
      <c r="C107" s="45">
        <f>[2]Ведомость!AK13</f>
        <v>7665</v>
      </c>
      <c r="D107" s="45">
        <f>[2]Ведомость!AL13</f>
        <v>315</v>
      </c>
      <c r="E107" s="45">
        <f>F107/(Напряжение!D14*SQRT(3))</f>
        <v>77.01849008820254</v>
      </c>
      <c r="F107" s="45">
        <f>[2]Ведомость!AM13</f>
        <v>5056.8</v>
      </c>
      <c r="G107" s="45">
        <f>[2]Ведомость!AN13</f>
        <v>2192.4</v>
      </c>
      <c r="H107" s="45">
        <f>I107/(Напряжение!D14*SQRT(3))</f>
        <v>100.17521219113387</v>
      </c>
      <c r="I107" s="45">
        <f>[2]Ведомость!AO13</f>
        <v>6577.2000000000007</v>
      </c>
      <c r="J107" s="45">
        <f>[2]Ведомость!AP13</f>
        <v>3154.2</v>
      </c>
      <c r="K107" s="51"/>
      <c r="L107" s="52"/>
      <c r="M107" s="52"/>
      <c r="O107" s="42">
        <f t="shared" si="6"/>
        <v>40161.166666666701</v>
      </c>
      <c r="P107" s="45">
        <f t="shared" si="7"/>
        <v>28742.799999999999</v>
      </c>
      <c r="Q107" s="45">
        <f t="shared" si="8"/>
        <v>8727.16</v>
      </c>
      <c r="R107" s="51"/>
      <c r="S107" s="42">
        <f t="shared" si="9"/>
        <v>40161.166666666701</v>
      </c>
      <c r="T107" s="45">
        <f t="shared" si="10"/>
        <v>27204.959999999999</v>
      </c>
      <c r="U107" s="45">
        <f t="shared" si="11"/>
        <v>8139.5199999999995</v>
      </c>
      <c r="W107" s="42">
        <f t="shared" si="12"/>
        <v>40161.166666666701</v>
      </c>
      <c r="X107" s="45">
        <f t="shared" si="13"/>
        <v>1537.84</v>
      </c>
      <c r="Y107" s="45">
        <f t="shared" si="14"/>
        <v>587.6400000000001</v>
      </c>
      <c r="Z107" s="53"/>
      <c r="AA107" s="53"/>
      <c r="AB107" s="53"/>
    </row>
    <row r="108" spans="1:28" s="46" customFormat="1">
      <c r="A108" s="42">
        <f t="shared" si="5"/>
        <v>40160.208333333401</v>
      </c>
      <c r="B108" s="45">
        <f>C108/(Напряжение!F15*SQRT(3))</f>
        <v>78.627617008347997</v>
      </c>
      <c r="C108" s="45">
        <f>[2]Ведомость!AK14</f>
        <v>5170.2</v>
      </c>
      <c r="D108" s="45">
        <f>[2]Ведомость!AL14</f>
        <v>978.6</v>
      </c>
      <c r="E108" s="45">
        <f>F108/(Напряжение!D15*SQRT(3))</f>
        <v>81.064771082185374</v>
      </c>
      <c r="F108" s="45">
        <f>[2]Ведомость!AM14</f>
        <v>5304.6</v>
      </c>
      <c r="G108" s="45">
        <f>[2]Ведомость!AN14</f>
        <v>2297.3999999999996</v>
      </c>
      <c r="H108" s="45">
        <f>I108/(Напряжение!D15*SQRT(3))</f>
        <v>78.754136276992426</v>
      </c>
      <c r="I108" s="45">
        <f>[2]Ведомость!AO14</f>
        <v>5153.3999999999996</v>
      </c>
      <c r="J108" s="45">
        <f>[2]Ведомость!AP14</f>
        <v>3015.6</v>
      </c>
      <c r="K108" s="51"/>
      <c r="L108" s="52"/>
      <c r="M108" s="52"/>
      <c r="O108" s="42">
        <f t="shared" si="6"/>
        <v>40160.208333333401</v>
      </c>
      <c r="P108" s="45">
        <f t="shared" si="7"/>
        <v>25391.239999999998</v>
      </c>
      <c r="Q108" s="45">
        <f t="shared" si="8"/>
        <v>9610.4</v>
      </c>
      <c r="R108" s="51"/>
      <c r="S108" s="42">
        <f t="shared" si="9"/>
        <v>40160.208333333401</v>
      </c>
      <c r="T108" s="45">
        <f t="shared" si="10"/>
        <v>23811.559999999998</v>
      </c>
      <c r="U108" s="45">
        <f t="shared" si="11"/>
        <v>8980.24</v>
      </c>
      <c r="W108" s="42">
        <f t="shared" si="12"/>
        <v>40160.208333333401</v>
      </c>
      <c r="X108" s="45">
        <f t="shared" si="13"/>
        <v>1579.68</v>
      </c>
      <c r="Y108" s="45">
        <f t="shared" si="14"/>
        <v>630.16000000000008</v>
      </c>
      <c r="Z108" s="53"/>
      <c r="AA108" s="53"/>
      <c r="AB108" s="53"/>
    </row>
    <row r="109" spans="1:28" s="46" customFormat="1">
      <c r="A109" s="42">
        <f t="shared" si="5"/>
        <v>40159.25</v>
      </c>
      <c r="B109" s="45">
        <f>C109/(Напряжение!F16*SQRT(3))</f>
        <v>128.33786567175119</v>
      </c>
      <c r="C109" s="45">
        <f>[2]Ведомость!AK15</f>
        <v>8404.2000000000007</v>
      </c>
      <c r="D109" s="45">
        <f>[2]Ведомость!AL15</f>
        <v>4.2</v>
      </c>
      <c r="E109" s="45">
        <f>F109/(Напряжение!D16*SQRT(3))</f>
        <v>82.201910000737698</v>
      </c>
      <c r="F109" s="45">
        <f>[2]Ведомость!AM15</f>
        <v>5350.7999999999993</v>
      </c>
      <c r="G109" s="45">
        <f>[2]Ведомость!AN15</f>
        <v>2356.1999999999998</v>
      </c>
      <c r="H109" s="45">
        <f>I109/(Напряжение!D16*SQRT(3))</f>
        <v>86.653975770008444</v>
      </c>
      <c r="I109" s="45">
        <f>[2]Ведомость!AO15</f>
        <v>5640.6</v>
      </c>
      <c r="J109" s="45">
        <f>[2]Ведомость!AP15</f>
        <v>1629.6</v>
      </c>
      <c r="K109" s="51"/>
      <c r="L109" s="52"/>
      <c r="M109" s="52"/>
      <c r="O109" s="42">
        <f t="shared" si="6"/>
        <v>40159.25</v>
      </c>
      <c r="P109" s="45">
        <f t="shared" si="7"/>
        <v>29999.360000000001</v>
      </c>
      <c r="Q109" s="45">
        <f t="shared" si="8"/>
        <v>7631.8799999999992</v>
      </c>
      <c r="R109" s="51"/>
      <c r="S109" s="42">
        <f t="shared" si="9"/>
        <v>40159.25</v>
      </c>
      <c r="T109" s="45">
        <f t="shared" si="10"/>
        <v>28405.800000000003</v>
      </c>
      <c r="U109" s="45">
        <f t="shared" si="11"/>
        <v>6980.6399999999994</v>
      </c>
      <c r="W109" s="42">
        <f t="shared" si="12"/>
        <v>40159.25</v>
      </c>
      <c r="X109" s="45">
        <f t="shared" si="13"/>
        <v>1593.56</v>
      </c>
      <c r="Y109" s="45">
        <f t="shared" si="14"/>
        <v>651.24</v>
      </c>
      <c r="Z109" s="53"/>
      <c r="AA109" s="53"/>
      <c r="AB109" s="53"/>
    </row>
    <row r="110" spans="1:28" s="46" customFormat="1">
      <c r="A110" s="42">
        <f t="shared" si="5"/>
        <v>40158.291666666701</v>
      </c>
      <c r="B110" s="45">
        <f>C110/(Напряжение!F17*SQRT(3))</f>
        <v>135.0295057605918</v>
      </c>
      <c r="C110" s="45">
        <f>[2]Ведомость!AK16</f>
        <v>8845.2000000000007</v>
      </c>
      <c r="D110" s="45">
        <f>[2]Ведомость!AL16</f>
        <v>0</v>
      </c>
      <c r="E110" s="45">
        <f>F110/(Напряжение!D17*SQRT(3))</f>
        <v>80.398426653857513</v>
      </c>
      <c r="F110" s="45">
        <f>[2]Ведомость!AM16</f>
        <v>5233.2000000000007</v>
      </c>
      <c r="G110" s="45">
        <f>[2]Ведомость!AN16</f>
        <v>2305.8000000000002</v>
      </c>
      <c r="H110" s="45">
        <f>I110/(Напряжение!D17*SQRT(3))</f>
        <v>111.62863411811675</v>
      </c>
      <c r="I110" s="45">
        <f>[2]Ведомость!AO16</f>
        <v>7266</v>
      </c>
      <c r="J110" s="45">
        <f>[2]Ведомость!AP16</f>
        <v>2549.3999999999996</v>
      </c>
      <c r="K110" s="51"/>
      <c r="L110" s="52"/>
      <c r="M110" s="52"/>
      <c r="O110" s="42">
        <f t="shared" si="6"/>
        <v>40158.291666666701</v>
      </c>
      <c r="P110" s="45">
        <f t="shared" si="7"/>
        <v>31838.720000000005</v>
      </c>
      <c r="Q110" s="45">
        <f t="shared" si="8"/>
        <v>8352.36</v>
      </c>
      <c r="R110" s="51"/>
      <c r="S110" s="42">
        <f t="shared" si="9"/>
        <v>40158.291666666701</v>
      </c>
      <c r="T110" s="45">
        <f t="shared" si="10"/>
        <v>30316.600000000002</v>
      </c>
      <c r="U110" s="45">
        <f t="shared" si="11"/>
        <v>7761.16</v>
      </c>
      <c r="W110" s="42">
        <f t="shared" si="12"/>
        <v>40158.291666666701</v>
      </c>
      <c r="X110" s="45">
        <f t="shared" si="13"/>
        <v>1522.12</v>
      </c>
      <c r="Y110" s="45">
        <f t="shared" si="14"/>
        <v>591.20000000000005</v>
      </c>
      <c r="Z110" s="53"/>
      <c r="AA110" s="53"/>
      <c r="AB110" s="53"/>
    </row>
    <row r="111" spans="1:28" s="46" customFormat="1">
      <c r="A111" s="42">
        <f t="shared" si="5"/>
        <v>40157.333333333401</v>
      </c>
      <c r="B111" s="45">
        <f>C111/(Напряжение!F18*SQRT(3))</f>
        <v>126.18637573339402</v>
      </c>
      <c r="C111" s="45">
        <f>[2]Ведомость!AK17</f>
        <v>8240.4</v>
      </c>
      <c r="D111" s="45">
        <f>[2]Ведомость!AL17</f>
        <v>403.2</v>
      </c>
      <c r="E111" s="45">
        <f>F111/(Напряжение!D18*SQRT(3))</f>
        <v>82.510326849213214</v>
      </c>
      <c r="F111" s="45">
        <f>[2]Ведомость!AM17</f>
        <v>5355</v>
      </c>
      <c r="G111" s="45">
        <f>[2]Ведомость!AN17</f>
        <v>2406.6</v>
      </c>
      <c r="H111" s="45">
        <f>I111/(Напряжение!D18*SQRT(3))</f>
        <v>123.40956337368594</v>
      </c>
      <c r="I111" s="45">
        <f>[2]Ведомость!AO17</f>
        <v>8009.4</v>
      </c>
      <c r="J111" s="45">
        <f>[2]Ведомость!AP17</f>
        <v>2990.3999999999996</v>
      </c>
      <c r="K111" s="51"/>
      <c r="L111" s="52"/>
      <c r="M111" s="52"/>
      <c r="O111" s="42">
        <f t="shared" si="6"/>
        <v>40157.333333333401</v>
      </c>
      <c r="P111" s="45">
        <f t="shared" si="7"/>
        <v>31840.68</v>
      </c>
      <c r="Q111" s="45">
        <f t="shared" si="8"/>
        <v>9229.8799999999992</v>
      </c>
      <c r="R111" s="51"/>
      <c r="S111" s="42">
        <f t="shared" si="9"/>
        <v>40157.333333333401</v>
      </c>
      <c r="T111" s="45">
        <f t="shared" si="10"/>
        <v>30325.120000000003</v>
      </c>
      <c r="U111" s="45">
        <f t="shared" si="11"/>
        <v>8662.4</v>
      </c>
      <c r="W111" s="42">
        <f t="shared" si="12"/>
        <v>40157.333333333401</v>
      </c>
      <c r="X111" s="45">
        <f t="shared" si="13"/>
        <v>1515.56</v>
      </c>
      <c r="Y111" s="45">
        <f t="shared" si="14"/>
        <v>567.48</v>
      </c>
      <c r="Z111" s="53"/>
      <c r="AA111" s="53"/>
      <c r="AB111" s="53"/>
    </row>
    <row r="112" spans="1:28" s="46" customFormat="1">
      <c r="A112" s="42">
        <f t="shared" si="5"/>
        <v>40156.375</v>
      </c>
      <c r="B112" s="45">
        <f>C112/(Напряжение!F19*SQRT(3))</f>
        <v>145.78213443628511</v>
      </c>
      <c r="C112" s="45">
        <f>[2]Ведомость!AK18</f>
        <v>9492</v>
      </c>
      <c r="D112" s="45">
        <f>[2]Ведомость!AL18</f>
        <v>4.2</v>
      </c>
      <c r="E112" s="45">
        <f>F112/(Напряжение!D19*SQRT(3))</f>
        <v>80.258600756526391</v>
      </c>
      <c r="F112" s="45">
        <f>[2]Ведомость!AM18</f>
        <v>5199.6000000000004</v>
      </c>
      <c r="G112" s="45">
        <f>[2]Ведомость!AN18</f>
        <v>2339.3999999999996</v>
      </c>
      <c r="H112" s="45">
        <f>I112/(Напряжение!D19*SQRT(3))</f>
        <v>127.06531299094645</v>
      </c>
      <c r="I112" s="45">
        <f>[2]Ведомость!AO18</f>
        <v>8232</v>
      </c>
      <c r="J112" s="45">
        <f>[2]Ведомость!AP18</f>
        <v>2734.2</v>
      </c>
      <c r="K112" s="51"/>
      <c r="L112" s="52"/>
      <c r="M112" s="52"/>
      <c r="O112" s="42">
        <f t="shared" si="6"/>
        <v>40156.375</v>
      </c>
      <c r="P112" s="45">
        <f t="shared" si="7"/>
        <v>33002.68</v>
      </c>
      <c r="Q112" s="45">
        <f t="shared" si="8"/>
        <v>8272.2799999999988</v>
      </c>
      <c r="R112" s="51"/>
      <c r="S112" s="42">
        <f t="shared" si="9"/>
        <v>40156.375</v>
      </c>
      <c r="T112" s="45">
        <f t="shared" si="10"/>
        <v>31527.519999999997</v>
      </c>
      <c r="U112" s="45">
        <f t="shared" si="11"/>
        <v>7768.5999999999995</v>
      </c>
      <c r="W112" s="42">
        <f t="shared" si="12"/>
        <v>40156.375</v>
      </c>
      <c r="X112" s="45">
        <f t="shared" si="13"/>
        <v>1475.16</v>
      </c>
      <c r="Y112" s="45">
        <f t="shared" si="14"/>
        <v>503.68</v>
      </c>
      <c r="Z112" s="53"/>
      <c r="AA112" s="53"/>
      <c r="AB112" s="53"/>
    </row>
    <row r="113" spans="1:28" s="46" customFormat="1">
      <c r="A113" s="42">
        <f t="shared" si="5"/>
        <v>40155.416666666701</v>
      </c>
      <c r="B113" s="45">
        <f>C113/(Напряжение!F20*SQRT(3))</f>
        <v>151.1716630969018</v>
      </c>
      <c r="C113" s="45">
        <f>[2]Ведомость!AK19</f>
        <v>9870</v>
      </c>
      <c r="D113" s="45">
        <f>[2]Ведомость!AL19</f>
        <v>0</v>
      </c>
      <c r="E113" s="45">
        <f>F113/(Напряжение!D20*SQRT(3))</f>
        <v>77.440449462938034</v>
      </c>
      <c r="F113" s="45">
        <f>[2]Ведомость!AM19</f>
        <v>5023.2</v>
      </c>
      <c r="G113" s="45">
        <f>[2]Ведомость!AN19</f>
        <v>2263.8000000000002</v>
      </c>
      <c r="H113" s="45">
        <f>I113/(Напряжение!D20*SQRT(3))</f>
        <v>125.22560975026936</v>
      </c>
      <c r="I113" s="45">
        <f>[2]Ведомость!AO19</f>
        <v>8122.8</v>
      </c>
      <c r="J113" s="45">
        <f>[2]Ведомость!AP19</f>
        <v>2856</v>
      </c>
      <c r="K113" s="51"/>
      <c r="L113" s="52"/>
      <c r="M113" s="52"/>
      <c r="O113" s="42">
        <f t="shared" si="6"/>
        <v>40155.416666666701</v>
      </c>
      <c r="P113" s="45">
        <f t="shared" si="7"/>
        <v>33287.760000000002</v>
      </c>
      <c r="Q113" s="45">
        <f t="shared" si="8"/>
        <v>8653.2000000000007</v>
      </c>
      <c r="R113" s="51"/>
      <c r="S113" s="42">
        <f t="shared" si="9"/>
        <v>40155.416666666701</v>
      </c>
      <c r="T113" s="45">
        <f t="shared" si="10"/>
        <v>31787.199999999997</v>
      </c>
      <c r="U113" s="45">
        <f t="shared" si="11"/>
        <v>8071.8000000000011</v>
      </c>
      <c r="W113" s="42">
        <f t="shared" si="12"/>
        <v>40155.416666666701</v>
      </c>
      <c r="X113" s="45">
        <f t="shared" si="13"/>
        <v>1500.56</v>
      </c>
      <c r="Y113" s="45">
        <f t="shared" si="14"/>
        <v>581.4</v>
      </c>
      <c r="Z113" s="53"/>
      <c r="AA113" s="53"/>
      <c r="AB113" s="53"/>
    </row>
    <row r="114" spans="1:28" s="46" customFormat="1">
      <c r="A114" s="42">
        <f t="shared" si="5"/>
        <v>40154.458333333401</v>
      </c>
      <c r="B114" s="45">
        <f>C114/(Напряжение!F21*SQRT(3))</f>
        <v>175.39930379662701</v>
      </c>
      <c r="C114" s="45">
        <f>[2]Ведомость!AK20</f>
        <v>11466</v>
      </c>
      <c r="D114" s="45">
        <f>[2]Ведомость!AL20</f>
        <v>739.2</v>
      </c>
      <c r="E114" s="45">
        <f>F114/(Напряжение!D21*SQRT(3))</f>
        <v>72.398653295005246</v>
      </c>
      <c r="F114" s="45">
        <f>[2]Ведомость!AM20</f>
        <v>4695.6000000000004</v>
      </c>
      <c r="G114" s="45">
        <f>[2]Ведомость!AN20</f>
        <v>2217.6</v>
      </c>
      <c r="H114" s="45">
        <f>I114/(Напряжение!D21*SQRT(3))</f>
        <v>107.75613513675199</v>
      </c>
      <c r="I114" s="45">
        <f>[2]Ведомость!AO20</f>
        <v>6988.8</v>
      </c>
      <c r="J114" s="45">
        <f>[2]Ведомость!AP20</f>
        <v>2423.4</v>
      </c>
      <c r="K114" s="51"/>
      <c r="L114" s="52"/>
      <c r="M114" s="52"/>
      <c r="O114" s="42">
        <f t="shared" si="6"/>
        <v>40154.458333333401</v>
      </c>
      <c r="P114" s="45">
        <f t="shared" si="7"/>
        <v>33079.919999999998</v>
      </c>
      <c r="Q114" s="45">
        <f t="shared" si="8"/>
        <v>8821.16</v>
      </c>
      <c r="R114" s="51"/>
      <c r="S114" s="42">
        <f t="shared" si="9"/>
        <v>40154.458333333401</v>
      </c>
      <c r="T114" s="45">
        <f t="shared" si="10"/>
        <v>31650.399999999998</v>
      </c>
      <c r="U114" s="45">
        <f t="shared" si="11"/>
        <v>8337.36</v>
      </c>
      <c r="W114" s="42">
        <f t="shared" si="12"/>
        <v>40154.458333333401</v>
      </c>
      <c r="X114" s="45">
        <f t="shared" si="13"/>
        <v>1429.52</v>
      </c>
      <c r="Y114" s="45">
        <f t="shared" si="14"/>
        <v>483.8</v>
      </c>
      <c r="Z114" s="53"/>
      <c r="AA114" s="53"/>
      <c r="AB114" s="53"/>
    </row>
    <row r="115" spans="1:28" s="46" customFormat="1">
      <c r="A115" s="42">
        <f t="shared" si="5"/>
        <v>40153.500000000102</v>
      </c>
      <c r="B115" s="45">
        <f>C115/(Напряжение!F22*SQRT(3))</f>
        <v>161.83710360234707</v>
      </c>
      <c r="C115" s="45">
        <f>[2]Ведомость!AK21</f>
        <v>10525.2</v>
      </c>
      <c r="D115" s="45">
        <f>[2]Ведомость!AL21</f>
        <v>831.59999999999991</v>
      </c>
      <c r="E115" s="45">
        <f>F115/(Напряжение!D22*SQRT(3))</f>
        <v>75.6741382383059</v>
      </c>
      <c r="F115" s="45">
        <f>[2]Ведомость!AM21</f>
        <v>4905.6000000000004</v>
      </c>
      <c r="G115" s="45">
        <f>[2]Ведомость!AN21</f>
        <v>2381.3999999999996</v>
      </c>
      <c r="H115" s="45">
        <f>I115/(Напряжение!D22*SQRT(3))</f>
        <v>111.69710130380082</v>
      </c>
      <c r="I115" s="45">
        <f>[2]Ведомость!AO21</f>
        <v>7240.8</v>
      </c>
      <c r="J115" s="45">
        <f>[2]Ведомость!AP21</f>
        <v>2709</v>
      </c>
      <c r="K115" s="51"/>
      <c r="L115" s="52"/>
      <c r="M115" s="52"/>
      <c r="O115" s="42">
        <f t="shared" si="6"/>
        <v>40153.500000000102</v>
      </c>
      <c r="P115" s="45">
        <f t="shared" si="7"/>
        <v>32841.600000000006</v>
      </c>
      <c r="Q115" s="45">
        <f t="shared" si="8"/>
        <v>9847.16</v>
      </c>
      <c r="R115" s="51"/>
      <c r="S115" s="42">
        <f t="shared" si="9"/>
        <v>40153.500000000102</v>
      </c>
      <c r="T115" s="45">
        <f t="shared" si="10"/>
        <v>31416.2</v>
      </c>
      <c r="U115" s="45">
        <f t="shared" si="11"/>
        <v>9382.32</v>
      </c>
      <c r="W115" s="42">
        <f t="shared" si="12"/>
        <v>40153.500000000102</v>
      </c>
      <c r="X115" s="45">
        <f t="shared" si="13"/>
        <v>1425.4</v>
      </c>
      <c r="Y115" s="45">
        <f t="shared" si="14"/>
        <v>464.84000000000003</v>
      </c>
      <c r="Z115" s="53"/>
      <c r="AA115" s="53"/>
      <c r="AB115" s="53"/>
    </row>
    <row r="116" spans="1:28" s="46" customFormat="1">
      <c r="A116" s="42">
        <f t="shared" si="5"/>
        <v>40152.541666666701</v>
      </c>
      <c r="B116" s="45">
        <f>C116/(Напряжение!F23*SQRT(3))</f>
        <v>151.09388559192448</v>
      </c>
      <c r="C116" s="45">
        <f>[2]Ведомость!AK22</f>
        <v>9798.5999999999985</v>
      </c>
      <c r="D116" s="45">
        <f>[2]Ведомость!AL22</f>
        <v>924</v>
      </c>
      <c r="E116" s="45">
        <f>F116/(Напряжение!D23*SQRT(3))</f>
        <v>75.777203241074574</v>
      </c>
      <c r="F116" s="45">
        <f>[2]Ведомость!AM22</f>
        <v>4914</v>
      </c>
      <c r="G116" s="45">
        <f>[2]Ведомость!AN22</f>
        <v>2347.8000000000002</v>
      </c>
      <c r="H116" s="45">
        <f>I116/(Напряжение!D23*SQRT(3))</f>
        <v>107.77202238730605</v>
      </c>
      <c r="I116" s="45">
        <f>[2]Ведомость!AO22</f>
        <v>6988.7999999999993</v>
      </c>
      <c r="J116" s="45">
        <f>[2]Ведомость!AP22</f>
        <v>2952.6000000000004</v>
      </c>
      <c r="K116" s="51"/>
      <c r="L116" s="52"/>
      <c r="M116" s="52"/>
      <c r="O116" s="42">
        <f t="shared" si="6"/>
        <v>40152.541666666701</v>
      </c>
      <c r="P116" s="45">
        <f t="shared" si="7"/>
        <v>31655.119999999999</v>
      </c>
      <c r="Q116" s="45">
        <f t="shared" si="8"/>
        <v>9667.0800000000017</v>
      </c>
      <c r="R116" s="51"/>
      <c r="S116" s="42">
        <f t="shared" si="9"/>
        <v>40152.541666666701</v>
      </c>
      <c r="T116" s="45">
        <f t="shared" si="10"/>
        <v>30229.959999999995</v>
      </c>
      <c r="U116" s="45">
        <f t="shared" si="11"/>
        <v>9182.3200000000015</v>
      </c>
      <c r="W116" s="42">
        <f t="shared" si="12"/>
        <v>40152.541666666701</v>
      </c>
      <c r="X116" s="45">
        <f t="shared" si="13"/>
        <v>1425.1599999999999</v>
      </c>
      <c r="Y116" s="45">
        <f t="shared" si="14"/>
        <v>484.76</v>
      </c>
      <c r="Z116" s="53"/>
      <c r="AA116" s="53"/>
      <c r="AB116" s="53"/>
    </row>
    <row r="117" spans="1:28" s="46" customFormat="1">
      <c r="A117" s="42">
        <f t="shared" si="5"/>
        <v>40151.583333333401</v>
      </c>
      <c r="B117" s="45">
        <f>C117/(Напряжение!F24*SQRT(3))</f>
        <v>164.41709900942138</v>
      </c>
      <c r="C117" s="45">
        <f>[2]Ведомость!AK23</f>
        <v>10697.400000000001</v>
      </c>
      <c r="D117" s="45">
        <f>[2]Ведомость!AL23</f>
        <v>113.4</v>
      </c>
      <c r="E117" s="45">
        <f>F117/(Напряжение!D24*SQRT(3))</f>
        <v>76.546862541562149</v>
      </c>
      <c r="F117" s="45">
        <f>[2]Ведомость!AM23</f>
        <v>4964.3999999999996</v>
      </c>
      <c r="G117" s="45">
        <f>[2]Ведомость!AN23</f>
        <v>2276.3999999999996</v>
      </c>
      <c r="H117" s="45">
        <f>I117/(Напряжение!D24*SQRT(3))</f>
        <v>118.64116089352102</v>
      </c>
      <c r="I117" s="45">
        <f>[2]Ведомость!AO23</f>
        <v>7694.4</v>
      </c>
      <c r="J117" s="45">
        <f>[2]Ведомость!AP23</f>
        <v>3070.2</v>
      </c>
      <c r="K117" s="51"/>
      <c r="L117" s="52"/>
      <c r="M117" s="52"/>
      <c r="O117" s="42">
        <f t="shared" si="6"/>
        <v>40151.583333333401</v>
      </c>
      <c r="P117" s="45">
        <f t="shared" si="7"/>
        <v>33152.280000000006</v>
      </c>
      <c r="Q117" s="45">
        <f t="shared" si="8"/>
        <v>8559.84</v>
      </c>
      <c r="R117" s="51"/>
      <c r="S117" s="42">
        <f t="shared" si="9"/>
        <v>40151.583333333401</v>
      </c>
      <c r="T117" s="45">
        <f t="shared" si="10"/>
        <v>31751.360000000001</v>
      </c>
      <c r="U117" s="45">
        <f t="shared" si="11"/>
        <v>8111.1600000000008</v>
      </c>
      <c r="W117" s="42">
        <f t="shared" si="12"/>
        <v>40151.583333333401</v>
      </c>
      <c r="X117" s="45">
        <f t="shared" si="13"/>
        <v>1400.92</v>
      </c>
      <c r="Y117" s="45">
        <f t="shared" si="14"/>
        <v>448.68</v>
      </c>
      <c r="Z117" s="53"/>
      <c r="AA117" s="53"/>
      <c r="AB117" s="53"/>
    </row>
    <row r="118" spans="1:28" s="46" customFormat="1">
      <c r="A118" s="42">
        <f t="shared" si="5"/>
        <v>40150.625000000102</v>
      </c>
      <c r="B118" s="45">
        <f>C118/(Напряжение!F25*SQRT(3))</f>
        <v>178.36693871414082</v>
      </c>
      <c r="C118" s="45">
        <f>[2]Ведомость!AK24</f>
        <v>11642.400000000001</v>
      </c>
      <c r="D118" s="45">
        <f>[2]Ведомость!AL24</f>
        <v>210</v>
      </c>
      <c r="E118" s="45">
        <f>F118/(Напряжение!D25*SQRT(3))</f>
        <v>83.737449793902584</v>
      </c>
      <c r="F118" s="45">
        <f>[2]Ведомость!AM24</f>
        <v>5439</v>
      </c>
      <c r="G118" s="45">
        <f>[2]Ведомость!AN24</f>
        <v>2331</v>
      </c>
      <c r="H118" s="45">
        <f>I118/(Напряжение!D25*SQRT(3))</f>
        <v>129.58289527952184</v>
      </c>
      <c r="I118" s="45">
        <f>[2]Ведомость!AO24</f>
        <v>8416.7999999999993</v>
      </c>
      <c r="J118" s="45">
        <f>[2]Ведомость!AP24</f>
        <v>3229.8</v>
      </c>
      <c r="K118" s="51"/>
      <c r="L118" s="52"/>
      <c r="M118" s="52"/>
      <c r="O118" s="42">
        <f t="shared" si="6"/>
        <v>40150.625000000102</v>
      </c>
      <c r="P118" s="45">
        <f t="shared" si="7"/>
        <v>36557</v>
      </c>
      <c r="Q118" s="45">
        <f t="shared" si="8"/>
        <v>9011.7200000000012</v>
      </c>
      <c r="R118" s="51"/>
      <c r="S118" s="42">
        <f t="shared" si="9"/>
        <v>40150.625000000102</v>
      </c>
      <c r="T118" s="45">
        <f t="shared" si="10"/>
        <v>35119.32</v>
      </c>
      <c r="U118" s="45">
        <f t="shared" si="11"/>
        <v>8548.32</v>
      </c>
      <c r="W118" s="42">
        <f t="shared" si="12"/>
        <v>40150.625000000102</v>
      </c>
      <c r="X118" s="45">
        <f t="shared" si="13"/>
        <v>1437.68</v>
      </c>
      <c r="Y118" s="45">
        <f t="shared" si="14"/>
        <v>463.4</v>
      </c>
      <c r="Z118" s="53"/>
      <c r="AA118" s="53"/>
      <c r="AB118" s="53"/>
    </row>
    <row r="119" spans="1:28" s="46" customFormat="1">
      <c r="A119" s="42">
        <f t="shared" si="5"/>
        <v>40149.666666666701</v>
      </c>
      <c r="B119" s="45">
        <f>C119/(Напряжение!F26*SQRT(3))</f>
        <v>126.99133922203922</v>
      </c>
      <c r="C119" s="45">
        <f>[2]Ведомость!AK25</f>
        <v>8257.2000000000007</v>
      </c>
      <c r="D119" s="45">
        <f>[2]Ведомость!AL25</f>
        <v>243.6</v>
      </c>
      <c r="E119" s="45">
        <f>F119/(Напряжение!D26*SQRT(3))</f>
        <v>84.874472215308202</v>
      </c>
      <c r="F119" s="45">
        <f>[2]Ведомость!AM25</f>
        <v>5485.2</v>
      </c>
      <c r="G119" s="45">
        <f>[2]Ведомость!AN25</f>
        <v>2238.6</v>
      </c>
      <c r="H119" s="45">
        <f>I119/(Напряжение!D26*SQRT(3))</f>
        <v>111.97451426261566</v>
      </c>
      <c r="I119" s="45">
        <f>[2]Ведомость!AO25</f>
        <v>7236.6</v>
      </c>
      <c r="J119" s="45">
        <f>[2]Ведомость!AP25</f>
        <v>3271.8</v>
      </c>
      <c r="K119" s="51"/>
      <c r="L119" s="52"/>
      <c r="M119" s="52"/>
      <c r="O119" s="42">
        <f t="shared" si="6"/>
        <v>40149.666666666701</v>
      </c>
      <c r="P119" s="45">
        <f t="shared" si="7"/>
        <v>32137.320000000007</v>
      </c>
      <c r="Q119" s="45">
        <f t="shared" si="8"/>
        <v>9041.4399999999987</v>
      </c>
      <c r="R119" s="51"/>
      <c r="S119" s="42">
        <f t="shared" si="9"/>
        <v>40149.666666666701</v>
      </c>
      <c r="T119" s="45">
        <f t="shared" si="10"/>
        <v>30668.800000000003</v>
      </c>
      <c r="U119" s="45">
        <f t="shared" si="11"/>
        <v>8532.24</v>
      </c>
      <c r="W119" s="42">
        <f t="shared" si="12"/>
        <v>40149.666666666701</v>
      </c>
      <c r="X119" s="45">
        <f t="shared" si="13"/>
        <v>1468.52</v>
      </c>
      <c r="Y119" s="45">
        <f t="shared" si="14"/>
        <v>509.20000000000005</v>
      </c>
      <c r="Z119" s="53"/>
      <c r="AA119" s="53"/>
      <c r="AB119" s="53"/>
    </row>
    <row r="120" spans="1:28" s="46" customFormat="1">
      <c r="A120" s="42">
        <f t="shared" si="5"/>
        <v>40148.708333333401</v>
      </c>
      <c r="B120" s="45">
        <f>C120/(Напряжение!F27*SQRT(3))</f>
        <v>115.05961432735116</v>
      </c>
      <c r="C120" s="45">
        <f>[2]Ведомость!AK26</f>
        <v>7488.6</v>
      </c>
      <c r="D120" s="45">
        <f>[2]Ведомость!AL26</f>
        <v>1205.4000000000001</v>
      </c>
      <c r="E120" s="45">
        <f>F120/(Напряжение!D27*SQRT(3))</f>
        <v>84.808379708631946</v>
      </c>
      <c r="F120" s="45">
        <f>[2]Ведомость!AM26</f>
        <v>5485.2000000000007</v>
      </c>
      <c r="G120" s="45">
        <f>[2]Ведомость!AN26</f>
        <v>2221.8000000000002</v>
      </c>
      <c r="H120" s="45">
        <f>I120/(Напряжение!D27*SQRT(3))</f>
        <v>90.00337999706268</v>
      </c>
      <c r="I120" s="45">
        <f>[2]Ведомость!AO26</f>
        <v>5821.2</v>
      </c>
      <c r="J120" s="45">
        <f>[2]Ведомость!AP26</f>
        <v>2175.6</v>
      </c>
      <c r="K120" s="51"/>
      <c r="L120" s="52"/>
      <c r="M120" s="52"/>
      <c r="O120" s="42">
        <f t="shared" si="6"/>
        <v>40148.708333333401</v>
      </c>
      <c r="P120" s="45">
        <f t="shared" si="7"/>
        <v>30004.840000000004</v>
      </c>
      <c r="Q120" s="45">
        <f t="shared" si="8"/>
        <v>8940.3599999999988</v>
      </c>
      <c r="R120" s="51"/>
      <c r="S120" s="42">
        <f t="shared" si="9"/>
        <v>40148.708333333401</v>
      </c>
      <c r="T120" s="45">
        <f t="shared" si="10"/>
        <v>28527.88</v>
      </c>
      <c r="U120" s="45">
        <f t="shared" si="11"/>
        <v>8408.7199999999993</v>
      </c>
      <c r="W120" s="42">
        <f t="shared" si="12"/>
        <v>40148.708333333401</v>
      </c>
      <c r="X120" s="45">
        <f t="shared" si="13"/>
        <v>1476.96</v>
      </c>
      <c r="Y120" s="45">
        <f t="shared" si="14"/>
        <v>531.64</v>
      </c>
      <c r="Z120" s="53"/>
      <c r="AA120" s="53"/>
      <c r="AB120" s="53"/>
    </row>
    <row r="121" spans="1:28" s="46" customFormat="1">
      <c r="A121" s="42">
        <f t="shared" si="5"/>
        <v>40147.750000000102</v>
      </c>
      <c r="B121" s="45">
        <f>C121/(Напряжение!F28*SQRT(3))</f>
        <v>167.18134344601236</v>
      </c>
      <c r="C121" s="45">
        <f>[2]Ведомость!AK27</f>
        <v>10848.599999999999</v>
      </c>
      <c r="D121" s="45">
        <f>[2]Ведомость!AL27</f>
        <v>0</v>
      </c>
      <c r="E121" s="45">
        <f>F121/(Напряжение!D28*SQRT(3))</f>
        <v>82.856451306166932</v>
      </c>
      <c r="F121" s="45">
        <f>[2]Ведомость!AM27</f>
        <v>5367.6</v>
      </c>
      <c r="G121" s="45">
        <f>[2]Ведомость!AN27</f>
        <v>2196.6</v>
      </c>
      <c r="H121" s="45">
        <f>I121/(Напряжение!D28*SQRT(3))</f>
        <v>122.40452274338276</v>
      </c>
      <c r="I121" s="45">
        <f>[2]Ведомость!AO27</f>
        <v>7929.6</v>
      </c>
      <c r="J121" s="45">
        <f>[2]Ведомость!AP27</f>
        <v>2566.1999999999998</v>
      </c>
      <c r="K121" s="51"/>
      <c r="L121" s="52"/>
      <c r="M121" s="52"/>
      <c r="O121" s="42">
        <f t="shared" si="6"/>
        <v>40147.750000000102</v>
      </c>
      <c r="P121" s="45">
        <f t="shared" si="7"/>
        <v>35014.519999999997</v>
      </c>
      <c r="Q121" s="45">
        <f t="shared" si="8"/>
        <v>8052.44</v>
      </c>
      <c r="R121" s="51"/>
      <c r="S121" s="42">
        <f t="shared" si="9"/>
        <v>40147.750000000102</v>
      </c>
      <c r="T121" s="45">
        <f t="shared" si="10"/>
        <v>33541.919999999998</v>
      </c>
      <c r="U121" s="45">
        <f t="shared" si="11"/>
        <v>7515.9999999999991</v>
      </c>
      <c r="W121" s="42">
        <f t="shared" si="12"/>
        <v>40147.750000000102</v>
      </c>
      <c r="X121" s="45">
        <f t="shared" si="13"/>
        <v>1472.6</v>
      </c>
      <c r="Y121" s="45">
        <f t="shared" si="14"/>
        <v>536.44000000000005</v>
      </c>
      <c r="Z121" s="53"/>
      <c r="AA121" s="53"/>
      <c r="AB121" s="53"/>
    </row>
    <row r="122" spans="1:28" s="46" customFormat="1">
      <c r="A122" s="42">
        <f t="shared" si="5"/>
        <v>40146.791666666802</v>
      </c>
      <c r="B122" s="45">
        <f>C122/(Напряжение!F29*SQRT(3))</f>
        <v>159.69685653109985</v>
      </c>
      <c r="C122" s="45">
        <f>[2]Ведомость!AK28</f>
        <v>10382.400000000001</v>
      </c>
      <c r="D122" s="45">
        <f>[2]Ведомость!AL28</f>
        <v>96.6</v>
      </c>
      <c r="E122" s="45">
        <f>F122/(Напряжение!D29*SQRT(3))</f>
        <v>78.163630253668359</v>
      </c>
      <c r="F122" s="45">
        <f>[2]Ведомость!AM28</f>
        <v>5082</v>
      </c>
      <c r="G122" s="45">
        <f>[2]Ведомость!AN28</f>
        <v>2184</v>
      </c>
      <c r="H122" s="45">
        <f>I122/(Напряжение!D29*SQRT(3))</f>
        <v>130.55264193608576</v>
      </c>
      <c r="I122" s="45">
        <f>[2]Ведомость!AO28</f>
        <v>8488.2000000000007</v>
      </c>
      <c r="J122" s="45">
        <f>[2]Ведомость!AP28</f>
        <v>2608.1999999999998</v>
      </c>
      <c r="K122" s="51"/>
      <c r="L122" s="52"/>
      <c r="M122" s="52"/>
      <c r="O122" s="42">
        <f t="shared" si="6"/>
        <v>40146.791666666802</v>
      </c>
      <c r="P122" s="45">
        <f t="shared" si="7"/>
        <v>34144.240000000005</v>
      </c>
      <c r="Q122" s="45">
        <f t="shared" si="8"/>
        <v>8142.44</v>
      </c>
      <c r="R122" s="51"/>
      <c r="S122" s="42">
        <f t="shared" si="9"/>
        <v>40146.791666666802</v>
      </c>
      <c r="T122" s="45">
        <f t="shared" si="10"/>
        <v>32692.680000000004</v>
      </c>
      <c r="U122" s="45">
        <f t="shared" si="11"/>
        <v>7614.4</v>
      </c>
      <c r="W122" s="42">
        <f t="shared" si="12"/>
        <v>40146.791666666802</v>
      </c>
      <c r="X122" s="45">
        <f t="shared" si="13"/>
        <v>1451.56</v>
      </c>
      <c r="Y122" s="45">
        <f t="shared" si="14"/>
        <v>528.04</v>
      </c>
      <c r="Z122" s="53"/>
      <c r="AA122" s="53"/>
      <c r="AB122" s="53"/>
    </row>
    <row r="123" spans="1:28" s="46" customFormat="1">
      <c r="A123" s="42">
        <f t="shared" si="5"/>
        <v>40145.833333333401</v>
      </c>
      <c r="B123" s="45">
        <f>C123/(Напряжение!F30*SQRT(3))</f>
        <v>178.82208058194141</v>
      </c>
      <c r="C123" s="45">
        <f>[2]Ведомость!AK29</f>
        <v>11667.599999999999</v>
      </c>
      <c r="D123" s="45">
        <f>[2]Ведомость!AL29</f>
        <v>121.8</v>
      </c>
      <c r="E123" s="45">
        <f>F123/(Напряжение!D30*SQRT(3))</f>
        <v>73.684778004543901</v>
      </c>
      <c r="F123" s="45">
        <f>[2]Ведомость!AM29</f>
        <v>4783.8</v>
      </c>
      <c r="G123" s="45">
        <f>[2]Ведомость!AN29</f>
        <v>2158.8000000000002</v>
      </c>
      <c r="H123" s="45">
        <f>I123/(Напряжение!D30*SQRT(3))</f>
        <v>126.21510262235746</v>
      </c>
      <c r="I123" s="45">
        <f>[2]Ведомость!AO29</f>
        <v>8194.2000000000007</v>
      </c>
      <c r="J123" s="45">
        <f>[2]Ведомость!AP29</f>
        <v>2759.3999999999996</v>
      </c>
      <c r="K123" s="51"/>
      <c r="L123" s="52"/>
      <c r="M123" s="52"/>
      <c r="O123" s="42">
        <f t="shared" si="6"/>
        <v>40145.833333333401</v>
      </c>
      <c r="P123" s="45">
        <f t="shared" si="7"/>
        <v>33878.959999999999</v>
      </c>
      <c r="Q123" s="45">
        <f t="shared" si="8"/>
        <v>8207.32</v>
      </c>
      <c r="R123" s="51"/>
      <c r="S123" s="42">
        <f t="shared" si="9"/>
        <v>40145.833333333401</v>
      </c>
      <c r="T123" s="45">
        <f t="shared" si="10"/>
        <v>32435.879999999997</v>
      </c>
      <c r="U123" s="45">
        <f t="shared" si="11"/>
        <v>7676.52</v>
      </c>
      <c r="W123" s="42">
        <f t="shared" si="12"/>
        <v>40145.833333333401</v>
      </c>
      <c r="X123" s="45">
        <f t="shared" si="13"/>
        <v>1443.0800000000002</v>
      </c>
      <c r="Y123" s="45">
        <f t="shared" si="14"/>
        <v>530.79999999999995</v>
      </c>
      <c r="Z123" s="53"/>
      <c r="AA123" s="53"/>
      <c r="AB123" s="53"/>
    </row>
    <row r="124" spans="1:28" s="46" customFormat="1">
      <c r="A124" s="42">
        <f t="shared" si="5"/>
        <v>40144.875000000102</v>
      </c>
      <c r="B124" s="45">
        <f>C124/(Напряжение!F31*SQRT(3))</f>
        <v>187.27998453993138</v>
      </c>
      <c r="C124" s="45">
        <f>[2]Ведомость!AK30</f>
        <v>12251.4</v>
      </c>
      <c r="D124" s="45">
        <f>[2]Ведомость!AL30</f>
        <v>84</v>
      </c>
      <c r="E124" s="45">
        <f>F124/(Напряжение!D31*SQRT(3))</f>
        <v>68.110722923945175</v>
      </c>
      <c r="F124" s="45">
        <f>[2]Ведомость!AM30</f>
        <v>4435.2</v>
      </c>
      <c r="G124" s="45">
        <f>[2]Ведомость!AN30</f>
        <v>2125.1999999999998</v>
      </c>
      <c r="H124" s="45">
        <f>I124/(Напряжение!D31*SQRT(3))</f>
        <v>131.57753292125773</v>
      </c>
      <c r="I124" s="45">
        <f>[2]Ведомость!AO30</f>
        <v>8568</v>
      </c>
      <c r="J124" s="45">
        <f>[2]Ведомость!AP30</f>
        <v>2788.8</v>
      </c>
      <c r="K124" s="51"/>
      <c r="L124" s="52"/>
      <c r="M124" s="52"/>
      <c r="O124" s="42">
        <f t="shared" si="6"/>
        <v>40144.875000000102</v>
      </c>
      <c r="P124" s="45">
        <f t="shared" si="7"/>
        <v>33569.759999999995</v>
      </c>
      <c r="Q124" s="45">
        <f t="shared" si="8"/>
        <v>8108.64</v>
      </c>
      <c r="R124" s="51"/>
      <c r="S124" s="42">
        <f t="shared" si="9"/>
        <v>40144.875000000102</v>
      </c>
      <c r="T124" s="45">
        <f t="shared" si="10"/>
        <v>32130.52</v>
      </c>
      <c r="U124" s="45">
        <f t="shared" si="11"/>
        <v>7580.2400000000007</v>
      </c>
      <c r="W124" s="42">
        <f t="shared" si="12"/>
        <v>40144.875000000102</v>
      </c>
      <c r="X124" s="45">
        <f t="shared" si="13"/>
        <v>1439.2400000000002</v>
      </c>
      <c r="Y124" s="45">
        <f t="shared" si="14"/>
        <v>528.40000000000009</v>
      </c>
      <c r="Z124" s="53"/>
      <c r="AA124" s="53"/>
      <c r="AB124" s="53"/>
    </row>
    <row r="125" spans="1:28" s="46" customFormat="1">
      <c r="A125" s="42">
        <f t="shared" si="5"/>
        <v>40143.916666666802</v>
      </c>
      <c r="B125" s="45">
        <f>C125/(Напряжение!F32*SQRT(3))</f>
        <v>175.58875553193081</v>
      </c>
      <c r="C125" s="45">
        <f>[2]Ведомость!AK31</f>
        <v>11537.4</v>
      </c>
      <c r="D125" s="45">
        <f>[2]Ведомость!AL31</f>
        <v>4.2</v>
      </c>
      <c r="E125" s="45">
        <f>F125/(Напряжение!D32*SQRT(3))</f>
        <v>65.626454515599235</v>
      </c>
      <c r="F125" s="45">
        <f>[2]Ведомость!AM31</f>
        <v>4275.6000000000004</v>
      </c>
      <c r="G125" s="45">
        <f>[2]Ведомость!AN31</f>
        <v>2142</v>
      </c>
      <c r="H125" s="45">
        <f>I125/(Напряжение!D32*SQRT(3))</f>
        <v>131.89756968459335</v>
      </c>
      <c r="I125" s="45">
        <f>[2]Ведомость!AO31</f>
        <v>8593.2000000000007</v>
      </c>
      <c r="J125" s="45">
        <f>[2]Ведомость!AP31</f>
        <v>2864.4</v>
      </c>
      <c r="K125" s="51"/>
      <c r="L125" s="52"/>
      <c r="M125" s="52"/>
      <c r="O125" s="42">
        <f t="shared" si="6"/>
        <v>40143.916666666802</v>
      </c>
      <c r="P125" s="45">
        <f t="shared" si="7"/>
        <v>32157.200000000001</v>
      </c>
      <c r="Q125" s="45">
        <f t="shared" si="8"/>
        <v>8133.24</v>
      </c>
      <c r="R125" s="51"/>
      <c r="S125" s="42">
        <f t="shared" si="9"/>
        <v>40143.916666666802</v>
      </c>
      <c r="T125" s="45">
        <f t="shared" si="10"/>
        <v>30722.12</v>
      </c>
      <c r="U125" s="45">
        <f t="shared" si="11"/>
        <v>7597</v>
      </c>
      <c r="W125" s="42">
        <f t="shared" si="12"/>
        <v>40143.916666666802</v>
      </c>
      <c r="X125" s="45">
        <f t="shared" si="13"/>
        <v>1435.08</v>
      </c>
      <c r="Y125" s="45">
        <f t="shared" si="14"/>
        <v>536.24</v>
      </c>
      <c r="Z125" s="53"/>
      <c r="AA125" s="53"/>
      <c r="AB125" s="53"/>
    </row>
    <row r="126" spans="1:28" s="46" customFormat="1">
      <c r="A126" s="42">
        <f t="shared" si="5"/>
        <v>40142.958333333401</v>
      </c>
      <c r="B126" s="45">
        <f>C126/(Напряжение!F33*SQRT(3))</f>
        <v>179.65293211869763</v>
      </c>
      <c r="C126" s="45">
        <f>[2]Ведомость!AK32</f>
        <v>11806.2</v>
      </c>
      <c r="D126" s="45">
        <f>[2]Ведомость!AL32</f>
        <v>336</v>
      </c>
      <c r="E126" s="45">
        <f>F126/(Напряжение!D33*SQRT(3))</f>
        <v>64.411569912174741</v>
      </c>
      <c r="F126" s="45">
        <f>[2]Ведомость!AM32</f>
        <v>4208.3999999999996</v>
      </c>
      <c r="G126" s="45">
        <f>[2]Ведомость!AN32</f>
        <v>2146.1999999999998</v>
      </c>
      <c r="H126" s="45">
        <f>I126/(Напряжение!D33*SQRT(3))</f>
        <v>123.03766947295655</v>
      </c>
      <c r="I126" s="45">
        <f>[2]Ведомость!AO32</f>
        <v>8038.8</v>
      </c>
      <c r="J126" s="45">
        <f>[2]Ведомость!AP32</f>
        <v>2553.6</v>
      </c>
      <c r="K126" s="51"/>
      <c r="L126" s="52"/>
      <c r="M126" s="52"/>
      <c r="O126" s="42">
        <f t="shared" si="6"/>
        <v>40142.958333333401</v>
      </c>
      <c r="P126" s="45">
        <f t="shared" si="7"/>
        <v>31468.12</v>
      </c>
      <c r="Q126" s="45">
        <f t="shared" si="8"/>
        <v>8129.2800000000007</v>
      </c>
      <c r="R126" s="51"/>
      <c r="S126" s="42">
        <f t="shared" si="9"/>
        <v>40142.958333333401</v>
      </c>
      <c r="T126" s="45">
        <f t="shared" si="10"/>
        <v>30049.56</v>
      </c>
      <c r="U126" s="45">
        <f t="shared" si="11"/>
        <v>7595.48</v>
      </c>
      <c r="W126" s="42">
        <f t="shared" si="12"/>
        <v>40142.958333333401</v>
      </c>
      <c r="X126" s="45">
        <f t="shared" si="13"/>
        <v>1418.5600000000002</v>
      </c>
      <c r="Y126" s="45">
        <f t="shared" si="14"/>
        <v>533.79999999999995</v>
      </c>
      <c r="Z126" s="53"/>
      <c r="AA126" s="53"/>
      <c r="AB126" s="53"/>
    </row>
    <row r="127" spans="1:28" s="46" customFormat="1">
      <c r="A127" s="42">
        <f t="shared" si="5"/>
        <v>40142.000000000102</v>
      </c>
      <c r="B127" s="45">
        <f>C127/(Напряжение!F34*SQRT(3))</f>
        <v>165.93861353243378</v>
      </c>
      <c r="C127" s="45">
        <f>[2]Ведомость!AK33</f>
        <v>10920</v>
      </c>
      <c r="D127" s="45">
        <f>[2]Ведомость!AL33</f>
        <v>58.8</v>
      </c>
      <c r="E127" s="45">
        <f>F127/(Напряжение!D34*SQRT(3))</f>
        <v>64.021191298695413</v>
      </c>
      <c r="F127" s="45">
        <f>[2]Ведомость!AM33</f>
        <v>4187.3999999999996</v>
      </c>
      <c r="G127" s="45">
        <f>[2]Ведомость!AN33</f>
        <v>2133.6</v>
      </c>
      <c r="H127" s="45">
        <f>I127/(Напряжение!D34*SQRT(3))</f>
        <v>124.76747712473941</v>
      </c>
      <c r="I127" s="45">
        <f>[2]Ведомость!AO33</f>
        <v>8160.5999999999995</v>
      </c>
      <c r="J127" s="45">
        <f>[2]Ведомость!AP33</f>
        <v>2721.6000000000004</v>
      </c>
      <c r="K127" s="51"/>
      <c r="L127" s="52"/>
      <c r="M127" s="52"/>
      <c r="O127" s="42">
        <f t="shared" si="6"/>
        <v>40142.000000000102</v>
      </c>
      <c r="P127" s="45">
        <f t="shared" si="7"/>
        <v>30580.879999999997</v>
      </c>
      <c r="Q127" s="45">
        <f t="shared" si="8"/>
        <v>8021.04</v>
      </c>
      <c r="R127" s="51"/>
      <c r="S127" s="42">
        <f t="shared" si="9"/>
        <v>40142.000000000102</v>
      </c>
      <c r="T127" s="45">
        <f t="shared" si="10"/>
        <v>29163.559999999998</v>
      </c>
      <c r="U127" s="45">
        <f t="shared" si="11"/>
        <v>7483.24</v>
      </c>
      <c r="W127" s="42">
        <f t="shared" si="12"/>
        <v>40142.000000000102</v>
      </c>
      <c r="X127" s="45">
        <f t="shared" si="13"/>
        <v>1417.32</v>
      </c>
      <c r="Y127" s="45">
        <f t="shared" si="14"/>
        <v>537.79999999999995</v>
      </c>
      <c r="Z127" s="53"/>
      <c r="AA127" s="53"/>
      <c r="AB127" s="53"/>
    </row>
    <row r="128" spans="1:28">
      <c r="O128" s="4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>
      <c r="O129" s="4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3" spans="1:28">
      <c r="B133" s="56"/>
      <c r="C133" s="56"/>
      <c r="D133" s="56"/>
      <c r="E133" s="56"/>
      <c r="F133" s="56"/>
      <c r="G133" s="16" t="s">
        <v>24</v>
      </c>
      <c r="H133" s="56"/>
      <c r="I133" s="56"/>
      <c r="J133" s="56"/>
      <c r="K133" s="56"/>
      <c r="L133" s="56"/>
      <c r="M133" s="59">
        <f>M100</f>
        <v>41626</v>
      </c>
      <c r="N133" s="56"/>
      <c r="P133" s="56"/>
      <c r="Q133" s="56"/>
      <c r="R133" s="56"/>
      <c r="S133" s="56"/>
      <c r="T133" s="16" t="s">
        <v>24</v>
      </c>
      <c r="U133" s="56"/>
      <c r="V133" s="56"/>
      <c r="W133" s="56"/>
      <c r="X133" s="56"/>
      <c r="Y133" s="56"/>
      <c r="Z133" s="56"/>
      <c r="AA133" s="59">
        <f>AA100</f>
        <v>41626</v>
      </c>
      <c r="AB133" s="56"/>
    </row>
    <row r="134" spans="1:28">
      <c r="A134" s="16" t="s">
        <v>46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16" t="s">
        <v>46</v>
      </c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</row>
    <row r="135" spans="1:28">
      <c r="O135" s="67"/>
      <c r="P135" s="80" t="s">
        <v>6</v>
      </c>
      <c r="Q135" s="80"/>
      <c r="R135" s="80"/>
      <c r="S135" s="14"/>
      <c r="U135" s="1"/>
      <c r="V135" s="90" t="s">
        <v>22</v>
      </c>
      <c r="W135" s="87"/>
      <c r="X135" s="88"/>
      <c r="Y135" s="80" t="s">
        <v>18</v>
      </c>
      <c r="Z135" s="80"/>
      <c r="AA135" s="80"/>
      <c r="AB135" s="2"/>
    </row>
    <row r="136" spans="1:28">
      <c r="O136" s="41" t="s">
        <v>0</v>
      </c>
      <c r="P136" s="8" t="s">
        <v>19</v>
      </c>
      <c r="Q136" s="8" t="s">
        <v>20</v>
      </c>
      <c r="R136" s="4" t="s">
        <v>21</v>
      </c>
      <c r="S136" s="11"/>
      <c r="U136" s="4" t="s">
        <v>0</v>
      </c>
      <c r="V136" s="8" t="s">
        <v>19</v>
      </c>
      <c r="W136" s="8" t="s">
        <v>20</v>
      </c>
      <c r="X136" s="8" t="s">
        <v>21</v>
      </c>
      <c r="Y136" s="8" t="s">
        <v>19</v>
      </c>
      <c r="Z136" s="8" t="s">
        <v>20</v>
      </c>
      <c r="AA136" s="8" t="s">
        <v>21</v>
      </c>
      <c r="AB136" s="12"/>
    </row>
    <row r="137" spans="1:28">
      <c r="O137" s="42">
        <f t="shared" ref="O137:O160" si="15">O104</f>
        <v>40164.041666666664</v>
      </c>
      <c r="P137" s="9">
        <f>B5+E5+H5+K5+P5+S5+V5</f>
        <v>238.66105911701317</v>
      </c>
      <c r="Q137" s="9">
        <f>B38+E38+H38+K38+P38+S38+V38+B71+E71+H71+K71+P71+S71</f>
        <v>264.13111760707426</v>
      </c>
      <c r="R137" s="9">
        <f>B104+E104+H104</f>
        <v>329.76608366873359</v>
      </c>
      <c r="S137" s="13"/>
      <c r="T137" s="13"/>
      <c r="U137" s="42">
        <f>O137</f>
        <v>40164.041666666664</v>
      </c>
      <c r="V137" s="9">
        <f>B5+E5+H5+K5</f>
        <v>230.55662321666694</v>
      </c>
      <c r="W137" s="9">
        <f>B38+E38+H38+K38+B71+E71+H71+K71</f>
        <v>160.77546540964585</v>
      </c>
      <c r="X137" s="9">
        <f>B104+E104+H104</f>
        <v>329.76608366873359</v>
      </c>
      <c r="Y137" s="9">
        <f>P5+S5+V5</f>
        <v>8.1044359003462318</v>
      </c>
      <c r="Z137" s="9">
        <f>P38+S38+V38+P71+S71</f>
        <v>103.35565219742844</v>
      </c>
      <c r="AA137" s="9">
        <f>0</f>
        <v>0</v>
      </c>
      <c r="AB137" s="20"/>
    </row>
    <row r="138" spans="1:28">
      <c r="O138" s="42">
        <f t="shared" si="15"/>
        <v>40163.083333333336</v>
      </c>
      <c r="P138" s="9">
        <f t="shared" ref="P138:P160" si="16">B6+E6+H6+K6+P6+S6+V6</f>
        <v>249.6392170564867</v>
      </c>
      <c r="Q138" s="9">
        <f t="shared" ref="Q138:Q160" si="17">B39+E39+H39+K39+P39+S39+V39+B72+E72+H72+K72+P72+S72</f>
        <v>266.03662651112836</v>
      </c>
      <c r="R138" s="9">
        <f t="shared" ref="R138:R160" si="18">B105+E105+H105</f>
        <v>354.46114117521671</v>
      </c>
      <c r="S138" s="13"/>
      <c r="T138" s="13"/>
      <c r="U138" s="42">
        <f t="shared" ref="U138:U160" si="19">O138</f>
        <v>40163.083333333336</v>
      </c>
      <c r="V138" s="9">
        <f t="shared" ref="V138:V160" si="20">B6+E6+H6+K6</f>
        <v>241.52374657504339</v>
      </c>
      <c r="W138" s="9">
        <f t="shared" ref="W138:W160" si="21">B39+E39+H39+K39+B72+E72+H72+K72</f>
        <v>163.79637085339891</v>
      </c>
      <c r="X138" s="9">
        <f t="shared" ref="X138:X160" si="22">B105+E105+H105</f>
        <v>354.46114117521671</v>
      </c>
      <c r="Y138" s="9">
        <f t="shared" ref="Y138:Y160" si="23">P6+S6+V6</f>
        <v>8.1154704814433281</v>
      </c>
      <c r="Z138" s="9">
        <f t="shared" ref="Z138:Z160" si="24">P39+S39+V39+P72+S72</f>
        <v>102.24025565772945</v>
      </c>
      <c r="AA138" s="9">
        <f>0</f>
        <v>0</v>
      </c>
      <c r="AB138" s="20"/>
    </row>
    <row r="139" spans="1:28">
      <c r="O139" s="42">
        <f t="shared" si="15"/>
        <v>40162.125</v>
      </c>
      <c r="P139" s="9">
        <f t="shared" si="16"/>
        <v>304.2177420149506</v>
      </c>
      <c r="Q139" s="9">
        <f t="shared" si="17"/>
        <v>287.95932852745472</v>
      </c>
      <c r="R139" s="9">
        <f t="shared" si="18"/>
        <v>353.88605359628912</v>
      </c>
      <c r="S139" s="13"/>
      <c r="T139" s="13"/>
      <c r="U139" s="42">
        <f t="shared" si="19"/>
        <v>40162.125</v>
      </c>
      <c r="V139" s="9">
        <f t="shared" si="20"/>
        <v>296.10834438648533</v>
      </c>
      <c r="W139" s="9">
        <f t="shared" si="21"/>
        <v>183.67189938874947</v>
      </c>
      <c r="X139" s="9">
        <f t="shared" si="22"/>
        <v>353.88605359628912</v>
      </c>
      <c r="Y139" s="9">
        <f t="shared" si="23"/>
        <v>8.109397628465306</v>
      </c>
      <c r="Z139" s="9">
        <f t="shared" si="24"/>
        <v>104.28742913870524</v>
      </c>
      <c r="AA139" s="9">
        <f>0</f>
        <v>0</v>
      </c>
      <c r="AB139" s="20"/>
    </row>
    <row r="140" spans="1:28">
      <c r="O140" s="42">
        <f t="shared" si="15"/>
        <v>40161.166666666701</v>
      </c>
      <c r="P140" s="9">
        <f t="shared" si="16"/>
        <v>370.81916618982541</v>
      </c>
      <c r="Q140" s="9">
        <f t="shared" si="17"/>
        <v>308.49950386312673</v>
      </c>
      <c r="R140" s="9">
        <f t="shared" si="18"/>
        <v>293.70627441908732</v>
      </c>
      <c r="S140" s="13"/>
      <c r="T140" s="13"/>
      <c r="U140" s="42">
        <f t="shared" si="19"/>
        <v>40161.166666666701</v>
      </c>
      <c r="V140" s="9">
        <f t="shared" si="20"/>
        <v>362.66285527424452</v>
      </c>
      <c r="W140" s="9">
        <f t="shared" si="21"/>
        <v>201.40158886090049</v>
      </c>
      <c r="X140" s="9">
        <f t="shared" si="22"/>
        <v>293.70627441908732</v>
      </c>
      <c r="Y140" s="9">
        <f t="shared" si="23"/>
        <v>8.1563109155809173</v>
      </c>
      <c r="Z140" s="9">
        <f t="shared" si="24"/>
        <v>107.09791500222627</v>
      </c>
      <c r="AA140" s="9">
        <f>0</f>
        <v>0</v>
      </c>
      <c r="AB140" s="20"/>
    </row>
    <row r="141" spans="1:28">
      <c r="O141" s="42">
        <f t="shared" si="15"/>
        <v>40160.208333333401</v>
      </c>
      <c r="P141" s="9">
        <f t="shared" si="16"/>
        <v>392.2443796806117</v>
      </c>
      <c r="Q141" s="9">
        <f t="shared" si="17"/>
        <v>314.14467537579924</v>
      </c>
      <c r="R141" s="9">
        <f t="shared" si="18"/>
        <v>238.4465243675258</v>
      </c>
      <c r="S141" s="13"/>
      <c r="T141" s="13"/>
      <c r="U141" s="42">
        <f t="shared" si="19"/>
        <v>40160.208333333401</v>
      </c>
      <c r="V141" s="9">
        <f t="shared" si="20"/>
        <v>384.00040018928553</v>
      </c>
      <c r="W141" s="9">
        <f t="shared" si="21"/>
        <v>204.17411794294765</v>
      </c>
      <c r="X141" s="9">
        <f t="shared" si="22"/>
        <v>238.4465243675258</v>
      </c>
      <c r="Y141" s="9">
        <f t="shared" si="23"/>
        <v>8.2439794913262094</v>
      </c>
      <c r="Z141" s="9">
        <f t="shared" si="24"/>
        <v>109.97055743285156</v>
      </c>
      <c r="AA141" s="9">
        <f>0</f>
        <v>0</v>
      </c>
      <c r="AB141" s="2"/>
    </row>
    <row r="142" spans="1:28">
      <c r="O142" s="42">
        <f t="shared" si="15"/>
        <v>40159.25</v>
      </c>
      <c r="P142" s="9">
        <f t="shared" si="16"/>
        <v>425.9960066093787</v>
      </c>
      <c r="Q142" s="9">
        <f t="shared" si="17"/>
        <v>342.02777963499153</v>
      </c>
      <c r="R142" s="9">
        <f t="shared" si="18"/>
        <v>297.19375144249733</v>
      </c>
      <c r="S142" s="13"/>
      <c r="T142" s="13"/>
      <c r="U142" s="42">
        <f t="shared" si="19"/>
        <v>40159.25</v>
      </c>
      <c r="V142" s="9">
        <f t="shared" si="20"/>
        <v>417.75127098644327</v>
      </c>
      <c r="W142" s="9">
        <f t="shared" si="21"/>
        <v>230.1663761695429</v>
      </c>
      <c r="X142" s="9">
        <f t="shared" si="22"/>
        <v>297.19375144249733</v>
      </c>
      <c r="Y142" s="9">
        <f t="shared" si="23"/>
        <v>8.2447356229354298</v>
      </c>
      <c r="Z142" s="9">
        <f t="shared" si="24"/>
        <v>111.86140346544862</v>
      </c>
      <c r="AA142" s="9">
        <f>0</f>
        <v>0</v>
      </c>
      <c r="AB142" s="2"/>
    </row>
    <row r="143" spans="1:28">
      <c r="O143" s="42">
        <f t="shared" si="15"/>
        <v>40158.291666666701</v>
      </c>
      <c r="P143" s="9">
        <f t="shared" si="16"/>
        <v>420.59231715073832</v>
      </c>
      <c r="Q143" s="9">
        <f t="shared" si="17"/>
        <v>340.9713653061977</v>
      </c>
      <c r="R143" s="9">
        <f t="shared" si="18"/>
        <v>327.05656653256608</v>
      </c>
      <c r="S143" s="13"/>
      <c r="T143" s="13"/>
      <c r="U143" s="42">
        <f t="shared" si="19"/>
        <v>40158.291666666701</v>
      </c>
      <c r="V143" s="9">
        <f t="shared" si="20"/>
        <v>412.90787253151859</v>
      </c>
      <c r="W143" s="9">
        <f t="shared" si="21"/>
        <v>233.0319964208951</v>
      </c>
      <c r="X143" s="9">
        <f t="shared" si="22"/>
        <v>327.05656653256608</v>
      </c>
      <c r="Y143" s="9">
        <f t="shared" si="23"/>
        <v>7.6844446192197218</v>
      </c>
      <c r="Z143" s="9">
        <f t="shared" si="24"/>
        <v>107.93936888530261</v>
      </c>
      <c r="AA143" s="9">
        <f>0</f>
        <v>0</v>
      </c>
      <c r="AB143" s="2"/>
    </row>
    <row r="144" spans="1:28">
      <c r="O144" s="42">
        <f t="shared" si="15"/>
        <v>40157.333333333401</v>
      </c>
      <c r="P144" s="9">
        <f t="shared" si="16"/>
        <v>400.92922143058661</v>
      </c>
      <c r="Q144" s="9">
        <f t="shared" si="17"/>
        <v>339.00716194495828</v>
      </c>
      <c r="R144" s="9">
        <f t="shared" si="18"/>
        <v>332.10626595629316</v>
      </c>
      <c r="S144" s="13"/>
      <c r="T144" s="13"/>
      <c r="U144" s="42">
        <f t="shared" si="19"/>
        <v>40157.333333333401</v>
      </c>
      <c r="V144" s="9">
        <f t="shared" si="20"/>
        <v>393.25880279229443</v>
      </c>
      <c r="W144" s="9">
        <f t="shared" si="21"/>
        <v>231.17425387128648</v>
      </c>
      <c r="X144" s="9">
        <f t="shared" si="22"/>
        <v>332.10626595629316</v>
      </c>
      <c r="Y144" s="9">
        <f t="shared" si="23"/>
        <v>7.6704186382921753</v>
      </c>
      <c r="Z144" s="9">
        <f t="shared" si="24"/>
        <v>107.83290807367179</v>
      </c>
      <c r="AA144" s="9">
        <f>0</f>
        <v>0</v>
      </c>
      <c r="AB144" s="2"/>
    </row>
    <row r="145" spans="15:28">
      <c r="O145" s="42">
        <f t="shared" si="15"/>
        <v>40156.375</v>
      </c>
      <c r="P145" s="9">
        <f t="shared" si="16"/>
        <v>402.48906132214915</v>
      </c>
      <c r="Q145" s="9">
        <f t="shared" si="17"/>
        <v>330.92344675422009</v>
      </c>
      <c r="R145" s="9">
        <f t="shared" si="18"/>
        <v>353.10604818375793</v>
      </c>
      <c r="S145" s="13"/>
      <c r="T145" s="13"/>
      <c r="U145" s="42">
        <f t="shared" si="19"/>
        <v>40156.375</v>
      </c>
      <c r="V145" s="9">
        <f t="shared" si="20"/>
        <v>394.83009579981331</v>
      </c>
      <c r="W145" s="9">
        <f t="shared" si="21"/>
        <v>225.36749569936319</v>
      </c>
      <c r="X145" s="9">
        <f t="shared" si="22"/>
        <v>353.10604818375793</v>
      </c>
      <c r="Y145" s="9">
        <f t="shared" si="23"/>
        <v>7.6589655223358459</v>
      </c>
      <c r="Z145" s="9">
        <f t="shared" si="24"/>
        <v>105.55595105485693</v>
      </c>
      <c r="AA145" s="9">
        <f>0</f>
        <v>0</v>
      </c>
      <c r="AB145" s="2"/>
    </row>
    <row r="146" spans="15:28">
      <c r="O146" s="42">
        <f t="shared" si="15"/>
        <v>40155.416666666701</v>
      </c>
      <c r="P146" s="9">
        <f t="shared" si="16"/>
        <v>402.69302027888131</v>
      </c>
      <c r="Q146" s="9">
        <f t="shared" si="17"/>
        <v>339.60990676966742</v>
      </c>
      <c r="R146" s="9">
        <f t="shared" si="18"/>
        <v>353.8377223101092</v>
      </c>
      <c r="S146" s="13"/>
      <c r="T146" s="13"/>
      <c r="U146" s="42">
        <f t="shared" si="19"/>
        <v>40155.416666666701</v>
      </c>
      <c r="V146" s="9">
        <f t="shared" si="20"/>
        <v>395.10613048429337</v>
      </c>
      <c r="W146" s="9">
        <f t="shared" si="21"/>
        <v>233.17532284452858</v>
      </c>
      <c r="X146" s="9">
        <f t="shared" si="22"/>
        <v>353.8377223101092</v>
      </c>
      <c r="Y146" s="9">
        <f t="shared" si="23"/>
        <v>7.5868897945879503</v>
      </c>
      <c r="Z146" s="9">
        <f t="shared" si="24"/>
        <v>106.43458392513887</v>
      </c>
      <c r="AA146" s="9">
        <f>0</f>
        <v>0</v>
      </c>
      <c r="AB146" s="2"/>
    </row>
    <row r="147" spans="15:28">
      <c r="O147" s="42">
        <f t="shared" si="15"/>
        <v>40154.458333333401</v>
      </c>
      <c r="P147" s="9">
        <f t="shared" si="16"/>
        <v>398.15037194409774</v>
      </c>
      <c r="Q147" s="9">
        <f t="shared" si="17"/>
        <v>322.95586473351932</v>
      </c>
      <c r="R147" s="9">
        <f t="shared" si="18"/>
        <v>355.55409222838426</v>
      </c>
      <c r="S147" s="13"/>
      <c r="T147" s="13"/>
      <c r="U147" s="42">
        <f t="shared" si="19"/>
        <v>40154.458333333401</v>
      </c>
      <c r="V147" s="9">
        <f t="shared" si="20"/>
        <v>390.64373645918585</v>
      </c>
      <c r="W147" s="9">
        <f t="shared" si="21"/>
        <v>220.56740729220402</v>
      </c>
      <c r="X147" s="9">
        <f t="shared" si="22"/>
        <v>355.55409222838426</v>
      </c>
      <c r="Y147" s="9">
        <f t="shared" si="23"/>
        <v>7.5066354849118859</v>
      </c>
      <c r="Z147" s="9">
        <f t="shared" si="24"/>
        <v>102.38845744131532</v>
      </c>
      <c r="AA147" s="9">
        <f>0</f>
        <v>0</v>
      </c>
      <c r="AB147" s="2"/>
    </row>
    <row r="148" spans="15:28">
      <c r="O148" s="42">
        <f t="shared" si="15"/>
        <v>40153.500000000102</v>
      </c>
      <c r="P148" s="9">
        <f t="shared" si="16"/>
        <v>414.65649292510926</v>
      </c>
      <c r="Q148" s="9">
        <f t="shared" si="17"/>
        <v>326.12748876569003</v>
      </c>
      <c r="R148" s="9">
        <f t="shared" si="18"/>
        <v>349.20834314445381</v>
      </c>
      <c r="S148" s="13"/>
      <c r="T148" s="13"/>
      <c r="U148" s="42">
        <f t="shared" si="19"/>
        <v>40153.500000000102</v>
      </c>
      <c r="V148" s="9">
        <f t="shared" si="20"/>
        <v>407.31578454319265</v>
      </c>
      <c r="W148" s="9">
        <f t="shared" si="21"/>
        <v>224.40804370361724</v>
      </c>
      <c r="X148" s="9">
        <f t="shared" si="22"/>
        <v>349.20834314445381</v>
      </c>
      <c r="Y148" s="9">
        <f t="shared" si="23"/>
        <v>7.3407083819166097</v>
      </c>
      <c r="Z148" s="9">
        <f t="shared" si="24"/>
        <v>101.71944506207277</v>
      </c>
      <c r="AA148" s="9">
        <f>0</f>
        <v>0</v>
      </c>
      <c r="AB148" s="2"/>
    </row>
    <row r="149" spans="15:28">
      <c r="O149" s="42">
        <f t="shared" si="15"/>
        <v>40152.541666666701</v>
      </c>
      <c r="P149" s="9">
        <f t="shared" si="16"/>
        <v>395.03810794673564</v>
      </c>
      <c r="Q149" s="9">
        <f t="shared" si="17"/>
        <v>328.18954676829691</v>
      </c>
      <c r="R149" s="9">
        <f t="shared" si="18"/>
        <v>334.64311122030512</v>
      </c>
      <c r="S149" s="13"/>
      <c r="T149" s="13"/>
      <c r="U149" s="42">
        <f t="shared" si="19"/>
        <v>40152.541666666701</v>
      </c>
      <c r="V149" s="9">
        <f t="shared" si="20"/>
        <v>387.62866853526094</v>
      </c>
      <c r="W149" s="9">
        <f t="shared" si="21"/>
        <v>226.25478499108908</v>
      </c>
      <c r="X149" s="9">
        <f t="shared" si="22"/>
        <v>334.64311122030512</v>
      </c>
      <c r="Y149" s="9">
        <f t="shared" si="23"/>
        <v>7.409439411474704</v>
      </c>
      <c r="Z149" s="9">
        <f t="shared" si="24"/>
        <v>101.9347617772078</v>
      </c>
      <c r="AA149" s="9">
        <f>0</f>
        <v>0</v>
      </c>
      <c r="AB149" s="2"/>
    </row>
    <row r="150" spans="15:28">
      <c r="O150" s="42">
        <f t="shared" si="15"/>
        <v>40151.583333333401</v>
      </c>
      <c r="P150" s="9">
        <f t="shared" si="16"/>
        <v>363.69042149884672</v>
      </c>
      <c r="Q150" s="9">
        <f t="shared" si="17"/>
        <v>338.55345756110103</v>
      </c>
      <c r="R150" s="9">
        <f t="shared" si="18"/>
        <v>359.60512244450456</v>
      </c>
      <c r="S150" s="13"/>
      <c r="T150" s="13"/>
      <c r="U150" s="42">
        <f t="shared" si="19"/>
        <v>40151.583333333401</v>
      </c>
      <c r="V150" s="9">
        <f t="shared" si="20"/>
        <v>356.10458438211981</v>
      </c>
      <c r="W150" s="9">
        <f t="shared" si="21"/>
        <v>238.0810713212133</v>
      </c>
      <c r="X150" s="9">
        <f t="shared" si="22"/>
        <v>359.60512244450456</v>
      </c>
      <c r="Y150" s="9">
        <f t="shared" si="23"/>
        <v>7.5858371167269052</v>
      </c>
      <c r="Z150" s="9">
        <f t="shared" si="24"/>
        <v>100.47238623988778</v>
      </c>
      <c r="AA150" s="9">
        <f>0</f>
        <v>0</v>
      </c>
      <c r="AB150" s="2"/>
    </row>
    <row r="151" spans="15:28">
      <c r="O151" s="42">
        <f t="shared" si="15"/>
        <v>40150.625000000102</v>
      </c>
      <c r="P151" s="9">
        <f t="shared" si="16"/>
        <v>422.5443730746681</v>
      </c>
      <c r="Q151" s="9">
        <f t="shared" si="17"/>
        <v>370.63803372399855</v>
      </c>
      <c r="R151" s="9">
        <f t="shared" si="18"/>
        <v>391.68728378756521</v>
      </c>
      <c r="S151" s="13"/>
      <c r="T151" s="13"/>
      <c r="U151" s="42">
        <f t="shared" si="19"/>
        <v>40150.625000000102</v>
      </c>
      <c r="V151" s="9">
        <f t="shared" si="20"/>
        <v>414.41967757465636</v>
      </c>
      <c r="W151" s="9">
        <f t="shared" si="21"/>
        <v>267.58331358152492</v>
      </c>
      <c r="X151" s="9">
        <f t="shared" si="22"/>
        <v>391.68728378756521</v>
      </c>
      <c r="Y151" s="9">
        <f t="shared" si="23"/>
        <v>8.12469550001172</v>
      </c>
      <c r="Z151" s="9">
        <f t="shared" si="24"/>
        <v>103.05472014247358</v>
      </c>
      <c r="AA151" s="9">
        <f>0</f>
        <v>0</v>
      </c>
      <c r="AB151" s="2"/>
    </row>
    <row r="152" spans="15:28">
      <c r="O152" s="42">
        <f t="shared" si="15"/>
        <v>40149.666666666701</v>
      </c>
      <c r="P152" s="9">
        <f t="shared" si="16"/>
        <v>430.17487212531745</v>
      </c>
      <c r="Q152" s="9">
        <f t="shared" si="17"/>
        <v>371.97600523339611</v>
      </c>
      <c r="R152" s="9">
        <f t="shared" si="18"/>
        <v>323.84032569996305</v>
      </c>
      <c r="S152" s="13"/>
      <c r="T152" s="13"/>
      <c r="U152" s="42">
        <f t="shared" si="19"/>
        <v>40149.666666666701</v>
      </c>
      <c r="V152" s="9">
        <f t="shared" si="20"/>
        <v>422.22507554826689</v>
      </c>
      <c r="W152" s="9">
        <f t="shared" si="21"/>
        <v>266.73515344252536</v>
      </c>
      <c r="X152" s="9">
        <f t="shared" si="22"/>
        <v>323.84032569996305</v>
      </c>
      <c r="Y152" s="9">
        <f t="shared" si="23"/>
        <v>7.9497965770505807</v>
      </c>
      <c r="Z152" s="9">
        <f t="shared" si="24"/>
        <v>105.24085179087071</v>
      </c>
      <c r="AA152" s="9">
        <f>0</f>
        <v>0</v>
      </c>
      <c r="AB152" s="2"/>
    </row>
    <row r="153" spans="15:28">
      <c r="O153" s="42">
        <f t="shared" si="15"/>
        <v>40148.708333333401</v>
      </c>
      <c r="P153" s="9">
        <f t="shared" si="16"/>
        <v>426.61380787993016</v>
      </c>
      <c r="Q153" s="9">
        <f t="shared" si="17"/>
        <v>377.14405510475143</v>
      </c>
      <c r="R153" s="9">
        <f t="shared" si="18"/>
        <v>289.87137403304575</v>
      </c>
      <c r="S153" s="13"/>
      <c r="T153" s="13"/>
      <c r="U153" s="42">
        <f t="shared" si="19"/>
        <v>40148.708333333401</v>
      </c>
      <c r="V153" s="9">
        <f t="shared" si="20"/>
        <v>418.58976755864558</v>
      </c>
      <c r="W153" s="9">
        <f t="shared" si="21"/>
        <v>271.45620519371568</v>
      </c>
      <c r="X153" s="9">
        <f t="shared" si="22"/>
        <v>289.87137403304575</v>
      </c>
      <c r="Y153" s="9">
        <f t="shared" si="23"/>
        <v>8.0240403212845806</v>
      </c>
      <c r="Z153" s="9">
        <f t="shared" si="24"/>
        <v>105.6878499110357</v>
      </c>
      <c r="AA153" s="9">
        <f>0</f>
        <v>0</v>
      </c>
      <c r="AB153" s="2"/>
    </row>
    <row r="154" spans="15:28">
      <c r="O154" s="42">
        <f t="shared" si="15"/>
        <v>40147.750000000102</v>
      </c>
      <c r="P154" s="9">
        <f t="shared" si="16"/>
        <v>415.05458522397311</v>
      </c>
      <c r="Q154" s="9">
        <f t="shared" si="17"/>
        <v>365.92781853228473</v>
      </c>
      <c r="R154" s="9">
        <f t="shared" si="18"/>
        <v>372.44231749556207</v>
      </c>
      <c r="S154" s="13"/>
      <c r="T154" s="13"/>
      <c r="U154" s="42">
        <f t="shared" si="19"/>
        <v>40147.750000000102</v>
      </c>
      <c r="V154" s="9">
        <f t="shared" si="20"/>
        <v>407.09494156593462</v>
      </c>
      <c r="W154" s="9">
        <f t="shared" si="21"/>
        <v>260.49061725204308</v>
      </c>
      <c r="X154" s="9">
        <f t="shared" si="22"/>
        <v>372.44231749556207</v>
      </c>
      <c r="Y154" s="9">
        <f t="shared" si="23"/>
        <v>7.9596436580384964</v>
      </c>
      <c r="Z154" s="9">
        <f t="shared" si="24"/>
        <v>105.43720128024165</v>
      </c>
      <c r="AA154" s="9">
        <f>0</f>
        <v>0</v>
      </c>
      <c r="AB154" s="2"/>
    </row>
    <row r="155" spans="15:28">
      <c r="O155" s="42">
        <f t="shared" si="15"/>
        <v>40146.791666666802</v>
      </c>
      <c r="P155" s="9">
        <f t="shared" si="16"/>
        <v>380.07497012547714</v>
      </c>
      <c r="Q155" s="9">
        <f t="shared" si="17"/>
        <v>349.0931055550156</v>
      </c>
      <c r="R155" s="9">
        <f t="shared" si="18"/>
        <v>368.41312872085399</v>
      </c>
      <c r="S155" s="13"/>
      <c r="T155" s="13"/>
      <c r="U155" s="42">
        <f t="shared" si="19"/>
        <v>40146.791666666802</v>
      </c>
      <c r="V155" s="9">
        <f t="shared" si="20"/>
        <v>372.04811695671049</v>
      </c>
      <c r="W155" s="9">
        <f t="shared" si="21"/>
        <v>245.54510280784288</v>
      </c>
      <c r="X155" s="9">
        <f t="shared" si="22"/>
        <v>368.41312872085399</v>
      </c>
      <c r="Y155" s="9">
        <f t="shared" si="23"/>
        <v>8.0268531687666105</v>
      </c>
      <c r="Z155" s="9">
        <f t="shared" si="24"/>
        <v>103.54800274717273</v>
      </c>
      <c r="AA155" s="9">
        <f>0</f>
        <v>0</v>
      </c>
      <c r="AB155" s="2"/>
    </row>
    <row r="156" spans="15:28">
      <c r="O156" s="42">
        <f t="shared" si="15"/>
        <v>40145.833333333401</v>
      </c>
      <c r="P156" s="9">
        <f t="shared" si="16"/>
        <v>332.58781495209331</v>
      </c>
      <c r="Q156" s="9">
        <f t="shared" si="17"/>
        <v>324.85725950479338</v>
      </c>
      <c r="R156" s="9">
        <f t="shared" si="18"/>
        <v>378.72196120884274</v>
      </c>
      <c r="S156" s="13"/>
      <c r="T156" s="13"/>
      <c r="U156" s="42">
        <f t="shared" si="19"/>
        <v>40145.833333333401</v>
      </c>
      <c r="V156" s="9">
        <f t="shared" si="20"/>
        <v>324.51235789341581</v>
      </c>
      <c r="W156" s="9">
        <f t="shared" si="21"/>
        <v>222.30934240908036</v>
      </c>
      <c r="X156" s="9">
        <f t="shared" si="22"/>
        <v>378.72196120884274</v>
      </c>
      <c r="Y156" s="9">
        <f t="shared" si="23"/>
        <v>8.0754570586774808</v>
      </c>
      <c r="Z156" s="9">
        <f t="shared" si="24"/>
        <v>102.54791709571303</v>
      </c>
      <c r="AA156" s="9">
        <f>0</f>
        <v>0</v>
      </c>
      <c r="AB156" s="2"/>
    </row>
    <row r="157" spans="15:28">
      <c r="O157" s="42">
        <f t="shared" si="15"/>
        <v>40144.875000000102</v>
      </c>
      <c r="P157" s="9">
        <f t="shared" si="16"/>
        <v>286.21076693095824</v>
      </c>
      <c r="Q157" s="9">
        <f t="shared" si="17"/>
        <v>302.4262045442423</v>
      </c>
      <c r="R157" s="9">
        <f t="shared" si="18"/>
        <v>386.96824038513427</v>
      </c>
      <c r="S157" s="13"/>
      <c r="T157" s="13"/>
      <c r="U157" s="42">
        <f t="shared" si="19"/>
        <v>40144.875000000102</v>
      </c>
      <c r="V157" s="9">
        <f t="shared" si="20"/>
        <v>278.11930303654231</v>
      </c>
      <c r="W157" s="9">
        <f t="shared" si="21"/>
        <v>200.76646844119381</v>
      </c>
      <c r="X157" s="9">
        <f t="shared" si="22"/>
        <v>386.96824038513427</v>
      </c>
      <c r="Y157" s="9">
        <f t="shared" si="23"/>
        <v>8.0914638944159414</v>
      </c>
      <c r="Z157" s="9">
        <f t="shared" si="24"/>
        <v>101.65973610304847</v>
      </c>
      <c r="AA157" s="9">
        <f>0</f>
        <v>0</v>
      </c>
      <c r="AB157" s="2"/>
    </row>
    <row r="158" spans="15:28">
      <c r="O158" s="42">
        <f t="shared" si="15"/>
        <v>40143.916666666802</v>
      </c>
      <c r="P158" s="9">
        <f t="shared" si="16"/>
        <v>260.24615964872891</v>
      </c>
      <c r="Q158" s="9">
        <f t="shared" si="17"/>
        <v>286.77511326647254</v>
      </c>
      <c r="R158" s="9">
        <f t="shared" si="18"/>
        <v>373.11277973212339</v>
      </c>
      <c r="S158" s="13"/>
      <c r="T158" s="13"/>
      <c r="U158" s="42">
        <f t="shared" si="19"/>
        <v>40143.916666666802</v>
      </c>
      <c r="V158" s="9">
        <f t="shared" si="20"/>
        <v>252.07991067348632</v>
      </c>
      <c r="W158" s="9">
        <f t="shared" si="21"/>
        <v>185.79906988732606</v>
      </c>
      <c r="X158" s="9">
        <f t="shared" si="22"/>
        <v>373.11277973212339</v>
      </c>
      <c r="Y158" s="9">
        <f t="shared" si="23"/>
        <v>8.1662489752425387</v>
      </c>
      <c r="Z158" s="9">
        <f t="shared" si="24"/>
        <v>100.97604337914643</v>
      </c>
      <c r="AA158" s="9">
        <f>0</f>
        <v>0</v>
      </c>
      <c r="AB158" s="2"/>
    </row>
    <row r="159" spans="15:28">
      <c r="O159" s="42">
        <f t="shared" si="15"/>
        <v>40142.958333333401</v>
      </c>
      <c r="P159" s="9">
        <f t="shared" si="16"/>
        <v>245.81428133544796</v>
      </c>
      <c r="Q159" s="9">
        <f t="shared" si="17"/>
        <v>276.66579765099056</v>
      </c>
      <c r="R159" s="9">
        <f t="shared" si="18"/>
        <v>367.10217150382891</v>
      </c>
      <c r="S159" s="13"/>
      <c r="T159" s="13"/>
      <c r="U159" s="42">
        <f t="shared" si="19"/>
        <v>40142.958333333401</v>
      </c>
      <c r="V159" s="9">
        <f t="shared" si="20"/>
        <v>237.58286822217849</v>
      </c>
      <c r="W159" s="9">
        <f t="shared" si="21"/>
        <v>177.00982752365061</v>
      </c>
      <c r="X159" s="9">
        <f t="shared" si="22"/>
        <v>367.10217150382891</v>
      </c>
      <c r="Y159" s="9">
        <f t="shared" si="23"/>
        <v>8.231413113269479</v>
      </c>
      <c r="Z159" s="9">
        <f t="shared" si="24"/>
        <v>99.65597012733997</v>
      </c>
      <c r="AA159" s="9">
        <f>0</f>
        <v>0</v>
      </c>
      <c r="AB159" s="2"/>
    </row>
    <row r="160" spans="15:28">
      <c r="O160" s="42">
        <f t="shared" si="15"/>
        <v>40142.000000000102</v>
      </c>
      <c r="P160" s="9">
        <f t="shared" si="16"/>
        <v>239.25140815320009</v>
      </c>
      <c r="Q160" s="9">
        <f t="shared" si="17"/>
        <v>274.01724577158268</v>
      </c>
      <c r="R160" s="9">
        <f t="shared" si="18"/>
        <v>354.72728195586859</v>
      </c>
      <c r="S160" s="13"/>
      <c r="T160" s="13"/>
      <c r="U160" s="42">
        <f t="shared" si="19"/>
        <v>40142.000000000102</v>
      </c>
      <c r="V160" s="9">
        <f t="shared" si="20"/>
        <v>231.03284610653509</v>
      </c>
      <c r="W160" s="9">
        <f t="shared" si="21"/>
        <v>174.943562618556</v>
      </c>
      <c r="X160" s="9">
        <f t="shared" si="22"/>
        <v>354.72728195586859</v>
      </c>
      <c r="Y160" s="9">
        <f t="shared" si="23"/>
        <v>8.21856204666501</v>
      </c>
      <c r="Z160" s="9">
        <f t="shared" si="24"/>
        <v>99.073683153026636</v>
      </c>
      <c r="AA160" s="9">
        <f>0</f>
        <v>0</v>
      </c>
      <c r="AB160" s="2"/>
    </row>
  </sheetData>
  <mergeCells count="29">
    <mergeCell ref="B3:D3"/>
    <mergeCell ref="H3:J3"/>
    <mergeCell ref="E69:G69"/>
    <mergeCell ref="K69:M69"/>
    <mergeCell ref="P69:R69"/>
    <mergeCell ref="H69:J69"/>
    <mergeCell ref="B69:D69"/>
    <mergeCell ref="V36:X36"/>
    <mergeCell ref="E3:G3"/>
    <mergeCell ref="H36:J36"/>
    <mergeCell ref="K36:M36"/>
    <mergeCell ref="S3:U3"/>
    <mergeCell ref="V3:X3"/>
    <mergeCell ref="P36:R36"/>
    <mergeCell ref="E36:G36"/>
    <mergeCell ref="P3:R3"/>
    <mergeCell ref="K3:M3"/>
    <mergeCell ref="S36:U36"/>
    <mergeCell ref="B102:D102"/>
    <mergeCell ref="E102:G102"/>
    <mergeCell ref="H102:J102"/>
    <mergeCell ref="B36:D36"/>
    <mergeCell ref="S69:U69"/>
    <mergeCell ref="Y135:AA135"/>
    <mergeCell ref="W102:Y102"/>
    <mergeCell ref="P135:R135"/>
    <mergeCell ref="V135:X135"/>
    <mergeCell ref="O102:Q102"/>
    <mergeCell ref="S102:U10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4" manualBreakCount="4">
    <brk id="33" max="16383" man="1"/>
    <brk id="66" max="16383" man="1"/>
    <brk id="99" max="16383" man="1"/>
    <brk id="132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Напряжение</vt:lpstr>
      <vt:lpstr>Нагрузка по 110 кВ</vt:lpstr>
      <vt:lpstr>Нагрузка по 35-10-6 кВ</vt:lpstr>
      <vt:lpstr>Нагрузка в хар. час</vt:lpstr>
      <vt:lpstr>Нагрузка ежечасно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2009-12-16T06:01:51Z</cp:lastPrinted>
  <dcterms:created xsi:type="dcterms:W3CDTF">2006-09-28T05:33:49Z</dcterms:created>
  <dcterms:modified xsi:type="dcterms:W3CDTF">2014-02-06T02:12:13Z</dcterms:modified>
</cp:coreProperties>
</file>