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370" activeTab="0"/>
  </bookViews>
  <sheets>
    <sheet name="энергия" sheetId="1" r:id="rId1"/>
  </sheets>
  <externalReferences>
    <externalReference r:id="rId4"/>
  </externalReferences>
  <definedNames>
    <definedName name="БазовыйПериод">'[1]Заголовок'!$B$15</definedName>
    <definedName name="ПериодРегулирования">'[1]Заголовок'!$B$14</definedName>
    <definedName name="ПоследнийГод">'[1]Заголовок'!$B$16</definedName>
  </definedNames>
  <calcPr fullCalcOnLoad="1"/>
</workbook>
</file>

<file path=xl/sharedStrings.xml><?xml version="1.0" encoding="utf-8"?>
<sst xmlns="http://schemas.openxmlformats.org/spreadsheetml/2006/main" count="134" uniqueCount="90">
  <si>
    <t>№ п.п.</t>
  </si>
  <si>
    <t>Показатели</t>
  </si>
  <si>
    <t>2005 утверждено</t>
  </si>
  <si>
    <t>2005 факт</t>
  </si>
  <si>
    <t>2006 ожидаемое</t>
  </si>
  <si>
    <t>Всего</t>
  </si>
  <si>
    <t>ВН</t>
  </si>
  <si>
    <t>СН1</t>
  </si>
  <si>
    <t>СН2</t>
  </si>
  <si>
    <t>НН</t>
  </si>
  <si>
    <t>1.</t>
  </si>
  <si>
    <t>L1</t>
  </si>
  <si>
    <t>1.1.</t>
  </si>
  <si>
    <t>из смежной сети, всего</t>
  </si>
  <si>
    <t>L1.1</t>
  </si>
  <si>
    <t xml:space="preserve">    в том числе из сети</t>
  </si>
  <si>
    <t>МСК</t>
  </si>
  <si>
    <t>L1.1.МСК</t>
  </si>
  <si>
    <t>L1.1.ВН</t>
  </si>
  <si>
    <t>L1.1.СН1</t>
  </si>
  <si>
    <t>L1.1.СН2</t>
  </si>
  <si>
    <t>1.2.</t>
  </si>
  <si>
    <t xml:space="preserve">от электростанций ПЭ </t>
  </si>
  <si>
    <t>L1.2</t>
  </si>
  <si>
    <t>1.3.</t>
  </si>
  <si>
    <t>от других поставщиков (в т.ч. с оптового рынка)</t>
  </si>
  <si>
    <t>L1.3</t>
  </si>
  <si>
    <t>1.4.</t>
  </si>
  <si>
    <t>L1.4</t>
  </si>
  <si>
    <t>2.</t>
  </si>
  <si>
    <t>L2</t>
  </si>
  <si>
    <t>L2.1</t>
  </si>
  <si>
    <t>ПРЦ</t>
  </si>
  <si>
    <t>3.</t>
  </si>
  <si>
    <t>L3</t>
  </si>
  <si>
    <t>4.</t>
  </si>
  <si>
    <t>L4</t>
  </si>
  <si>
    <t>4.1.</t>
  </si>
  <si>
    <t>L4.1</t>
  </si>
  <si>
    <t>из них:</t>
  </si>
  <si>
    <t>L4.1.1</t>
  </si>
  <si>
    <t>L4.1.2</t>
  </si>
  <si>
    <t>4.2.</t>
  </si>
  <si>
    <t>L4.2</t>
  </si>
  <si>
    <t>4.3.</t>
  </si>
  <si>
    <t>L4.3</t>
  </si>
  <si>
    <t>4.4.</t>
  </si>
  <si>
    <t>сальдо переток в сопредельные регионы</t>
  </si>
  <si>
    <t>L4.4</t>
  </si>
  <si>
    <t>Баланс электрической энергии по сетям ВН, СН1, СН2, и НН</t>
  </si>
  <si>
    <t>млн. кВтч</t>
  </si>
  <si>
    <t xml:space="preserve">Поступление эл.энергии в сеть , ВСЕГО </t>
  </si>
  <si>
    <t>МКВТЧ</t>
  </si>
  <si>
    <t>Поступление эл.энергии в сеть, всего</t>
  </si>
  <si>
    <t>Поступление эл.энергии из смежной сети, всего</t>
  </si>
  <si>
    <t>Поступление эл.энергии из смежной сети МСК</t>
  </si>
  <si>
    <t>Поступление эл.энергии из смежной сети ВН</t>
  </si>
  <si>
    <t>Поступление эл.энергии из смежной сети СН1</t>
  </si>
  <si>
    <t>Поступление эл.энергии из смежной сети СН2</t>
  </si>
  <si>
    <t>Поступление эл.энергии от электростанций ПЭ (ЭСО)</t>
  </si>
  <si>
    <t>Поступление эл.энергии от других поставщиков (в т.ч. с оптового рынка)</t>
  </si>
  <si>
    <t xml:space="preserve">Поступление эл. энергии от других организаций </t>
  </si>
  <si>
    <t xml:space="preserve">Потери электроэнергии в сети </t>
  </si>
  <si>
    <t>то же в % (п.1.1/п.1.3)</t>
  </si>
  <si>
    <t>Потери электроэнергии в сети, в %</t>
  </si>
  <si>
    <t>Расход электроэнергии на произв и хознужды</t>
  </si>
  <si>
    <t xml:space="preserve">Полезный отпуск из сети </t>
  </si>
  <si>
    <t xml:space="preserve">в т.ч. собственным потребителям </t>
  </si>
  <si>
    <t>Полезный отпуск из сети  собственным потребителям ЭСО</t>
  </si>
  <si>
    <t>Полезный отпуск из сети  потребителям, присоединенным к центру питания на генераторном напряжении</t>
  </si>
  <si>
    <t>Полезный отпуск из сети  потребителям присоединенным к сетям МСК (последняя миля)</t>
  </si>
  <si>
    <t>потребителям оптового рынка</t>
  </si>
  <si>
    <t>Полезный отпуск из сети  потребителям оптового рынка</t>
  </si>
  <si>
    <t>сальдо переток в другие организации</t>
  </si>
  <si>
    <t>Сальдо переток в другие организации</t>
  </si>
  <si>
    <t>Сальдо переток в сопредельные регионы</t>
  </si>
  <si>
    <t>2.1.</t>
  </si>
  <si>
    <t>2.2.</t>
  </si>
  <si>
    <t>ООО "СУЭК-Хакасия"</t>
  </si>
  <si>
    <t>поступление эл. энергии от других организаций</t>
  </si>
  <si>
    <t>в т. ч. от  ООО "ГлавЭнергоСбыт"</t>
  </si>
  <si>
    <t>в т. ч. от  ОАО "Хакасэнергосбыт"</t>
  </si>
  <si>
    <t>в том числе потери приобретаемые у  ООО "ГлавЭнергоСбыт"</t>
  </si>
  <si>
    <t>в том числе потери приобретаемые у  ОАО "Хакасэнергосбыт"</t>
  </si>
  <si>
    <t>Потребление ООО "СУЭК-Хакасия"</t>
  </si>
  <si>
    <t>Транзит</t>
  </si>
  <si>
    <t>в т. ч. потребителям  ООО "ГлавЭнергоСбыт"</t>
  </si>
  <si>
    <t>в т. ч. потребителям  ОАО "Хакасэнергосбыт"</t>
  </si>
  <si>
    <t>2013г.  план</t>
  </si>
  <si>
    <t>2013г.  Факт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</si>
</sst>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_р_._-;\-* #,##0.0_р_._-;_-* &quot;-&quot;??_р_._-;_-@_-"/>
    <numFmt numFmtId="181" formatCode="#,##0.0"/>
    <numFmt numFmtId="182" formatCode="#,##0.000"/>
    <numFmt numFmtId="183" formatCode="#,##0.0000"/>
    <numFmt numFmtId="184" formatCode="0.000"/>
    <numFmt numFmtId="185" formatCode="0.0"/>
  </numFmts>
  <fonts count="41">
    <font>
      <sz val="10"/>
      <name val="Arial"/>
      <family val="0"/>
    </font>
    <font>
      <b/>
      <sz val="14"/>
      <name val="Franklin Gothic Medium"/>
      <family val="2"/>
    </font>
    <font>
      <b/>
      <sz val="9"/>
      <name val="Tahoma"/>
      <family val="2"/>
    </font>
    <font>
      <sz val="9"/>
      <name val="Tahoma"/>
      <family val="2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 applyBorder="0">
      <alignment horizontal="center" vertical="center" wrapText="1"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6" applyBorder="0">
      <alignment horizontal="center" vertical="center" wrapText="1"/>
      <protection/>
    </xf>
    <xf numFmtId="4" fontId="3" fillId="28" borderId="7" applyBorder="0">
      <alignment horizontal="right"/>
      <protection/>
    </xf>
    <xf numFmtId="0" fontId="32" fillId="0" borderId="8" applyNumberFormat="0" applyFill="0" applyAlignment="0" applyProtection="0"/>
    <xf numFmtId="0" fontId="33" fillId="29" borderId="9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38" fillId="0" borderId="11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" fontId="3" fillId="33" borderId="0" applyFont="0" applyBorder="0">
      <alignment horizontal="right"/>
      <protection/>
    </xf>
    <xf numFmtId="4" fontId="3" fillId="33" borderId="12" applyBorder="0">
      <alignment horizontal="right"/>
      <protection/>
    </xf>
    <xf numFmtId="0" fontId="40" fillId="34" borderId="0" applyNumberFormat="0" applyBorder="0" applyAlignment="0" applyProtection="0"/>
  </cellStyleXfs>
  <cellXfs count="70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top" wrapText="1"/>
    </xf>
    <xf numFmtId="0" fontId="4" fillId="0" borderId="13" xfId="50" applyFont="1" applyBorder="1">
      <alignment horizontal="center" vertical="center" wrapText="1"/>
      <protection/>
    </xf>
    <xf numFmtId="0" fontId="4" fillId="0" borderId="7" xfId="50" applyFont="1" applyBorder="1">
      <alignment horizontal="center" vertical="center" wrapText="1"/>
      <protection/>
    </xf>
    <xf numFmtId="0" fontId="4" fillId="0" borderId="14" xfId="50" applyFont="1" applyBorder="1">
      <alignment horizontal="center" vertical="center" wrapText="1"/>
      <protection/>
    </xf>
    <xf numFmtId="0" fontId="4" fillId="0" borderId="15" xfId="50" applyFont="1" applyBorder="1">
      <alignment horizontal="center" vertical="center" wrapText="1"/>
      <protection/>
    </xf>
    <xf numFmtId="0" fontId="4" fillId="0" borderId="16" xfId="50" applyFont="1" applyBorder="1">
      <alignment horizontal="center" vertical="center" wrapText="1"/>
      <protection/>
    </xf>
    <xf numFmtId="0" fontId="4" fillId="0" borderId="17" xfId="50" applyFont="1" applyBorder="1">
      <alignment horizontal="center" vertical="center" wrapText="1"/>
      <protection/>
    </xf>
    <xf numFmtId="4" fontId="5" fillId="0" borderId="18" xfId="64" applyFont="1" applyFill="1" applyBorder="1">
      <alignment horizontal="right"/>
      <protection/>
    </xf>
    <xf numFmtId="4" fontId="5" fillId="0" borderId="7" xfId="64" applyFont="1" applyFill="1" applyBorder="1">
      <alignment horizontal="right"/>
      <protection/>
    </xf>
    <xf numFmtId="4" fontId="5" fillId="0" borderId="7" xfId="51" applyFont="1" applyFill="1" applyBorder="1">
      <alignment horizontal="right"/>
      <protection/>
    </xf>
    <xf numFmtId="4" fontId="5" fillId="0" borderId="19" xfId="64" applyFont="1" applyFill="1" applyBorder="1">
      <alignment horizontal="right"/>
      <protection/>
    </xf>
    <xf numFmtId="0" fontId="4" fillId="0" borderId="20" xfId="50" applyFont="1" applyBorder="1">
      <alignment horizontal="center" vertical="center" wrapText="1"/>
      <protection/>
    </xf>
    <xf numFmtId="0" fontId="4" fillId="0" borderId="21" xfId="50" applyFont="1" applyBorder="1">
      <alignment horizontal="center" vertical="center" wrapText="1"/>
      <protection/>
    </xf>
    <xf numFmtId="0" fontId="4" fillId="0" borderId="22" xfId="50" applyFont="1" applyBorder="1">
      <alignment horizontal="center" vertical="center" wrapText="1"/>
      <protection/>
    </xf>
    <xf numFmtId="4" fontId="5" fillId="0" borderId="23" xfId="64" applyFont="1" applyFill="1" applyBorder="1">
      <alignment horizontal="right"/>
      <protection/>
    </xf>
    <xf numFmtId="4" fontId="5" fillId="0" borderId="24" xfId="64" applyFont="1" applyFill="1" applyBorder="1">
      <alignment horizontal="right"/>
      <protection/>
    </xf>
    <xf numFmtId="4" fontId="5" fillId="0" borderId="14" xfId="64" applyFont="1" applyFill="1" applyBorder="1">
      <alignment horizontal="right"/>
      <protection/>
    </xf>
    <xf numFmtId="4" fontId="5" fillId="0" borderId="14" xfId="51" applyFont="1" applyFill="1" applyBorder="1">
      <alignment horizontal="right"/>
      <protection/>
    </xf>
    <xf numFmtId="4" fontId="5" fillId="0" borderId="16" xfId="64" applyFont="1" applyFill="1" applyBorder="1">
      <alignment horizontal="right"/>
      <protection/>
    </xf>
    <xf numFmtId="0" fontId="4" fillId="0" borderId="25" xfId="50" applyFont="1" applyBorder="1">
      <alignment horizontal="center" vertical="center" wrapText="1"/>
      <protection/>
    </xf>
    <xf numFmtId="0" fontId="4" fillId="0" borderId="26" xfId="50" applyFont="1" applyBorder="1">
      <alignment horizontal="center" vertical="center" wrapText="1"/>
      <protection/>
    </xf>
    <xf numFmtId="0" fontId="4" fillId="0" borderId="27" xfId="50" applyFont="1" applyBorder="1">
      <alignment horizontal="center" vertical="center" wrapText="1"/>
      <protection/>
    </xf>
    <xf numFmtId="4" fontId="5" fillId="0" borderId="13" xfId="64" applyFont="1" applyFill="1" applyBorder="1">
      <alignment horizontal="right"/>
      <protection/>
    </xf>
    <xf numFmtId="0" fontId="5" fillId="0" borderId="13" xfId="0" applyFont="1" applyFill="1" applyBorder="1" applyAlignment="1">
      <alignment/>
    </xf>
    <xf numFmtId="4" fontId="5" fillId="0" borderId="15" xfId="64" applyFont="1" applyFill="1" applyBorder="1">
      <alignment horizontal="right"/>
      <protection/>
    </xf>
    <xf numFmtId="0" fontId="5" fillId="0" borderId="0" xfId="0" applyFont="1" applyAlignment="1">
      <alignment horizontal="right" vertical="top"/>
    </xf>
    <xf numFmtId="0" fontId="4" fillId="0" borderId="27" xfId="50" applyFont="1" applyBorder="1" applyAlignment="1">
      <alignment horizontal="center" vertical="center" wrapText="1"/>
      <protection/>
    </xf>
    <xf numFmtId="0" fontId="4" fillId="0" borderId="28" xfId="50" applyFont="1" applyBorder="1" applyAlignment="1">
      <alignment horizontal="center" vertical="center" wrapText="1"/>
      <protection/>
    </xf>
    <xf numFmtId="0" fontId="5" fillId="0" borderId="12" xfId="0" applyFont="1" applyFill="1" applyBorder="1" applyAlignment="1">
      <alignment/>
    </xf>
    <xf numFmtId="0" fontId="5" fillId="0" borderId="24" xfId="0" applyFont="1" applyFill="1" applyBorder="1" applyAlignment="1">
      <alignment vertical="top" wrapText="1"/>
    </xf>
    <xf numFmtId="0" fontId="5" fillId="0" borderId="29" xfId="0" applyFont="1" applyFill="1" applyBorder="1" applyAlignment="1">
      <alignment vertical="top" wrapText="1"/>
    </xf>
    <xf numFmtId="0" fontId="5" fillId="0" borderId="19" xfId="0" applyFont="1" applyFill="1" applyBorder="1" applyAlignment="1">
      <alignment vertical="top" wrapText="1"/>
    </xf>
    <xf numFmtId="181" fontId="5" fillId="0" borderId="19" xfId="64" applyNumberFormat="1" applyFont="1" applyFill="1" applyBorder="1">
      <alignment horizontal="right"/>
      <protection/>
    </xf>
    <xf numFmtId="4" fontId="5" fillId="0" borderId="30" xfId="64" applyFont="1" applyFill="1" applyBorder="1">
      <alignment horizontal="right"/>
      <protection/>
    </xf>
    <xf numFmtId="4" fontId="5" fillId="0" borderId="29" xfId="64" applyFont="1" applyFill="1" applyBorder="1">
      <alignment horizontal="right"/>
      <protection/>
    </xf>
    <xf numFmtId="0" fontId="5" fillId="0" borderId="14" xfId="0" applyFont="1" applyFill="1" applyBorder="1" applyAlignment="1">
      <alignment vertical="top" wrapText="1"/>
    </xf>
    <xf numFmtId="0" fontId="5" fillId="0" borderId="18" xfId="0" applyFont="1" applyFill="1" applyBorder="1" applyAlignment="1">
      <alignment vertical="top" wrapText="1"/>
    </xf>
    <xf numFmtId="0" fontId="5" fillId="0" borderId="7" xfId="0" applyFont="1" applyFill="1" applyBorder="1" applyAlignment="1">
      <alignment vertical="top" wrapText="1"/>
    </xf>
    <xf numFmtId="4" fontId="5" fillId="0" borderId="25" xfId="64" applyFont="1" applyFill="1" applyBorder="1">
      <alignment horizontal="right"/>
      <protection/>
    </xf>
    <xf numFmtId="181" fontId="5" fillId="0" borderId="7" xfId="64" applyNumberFormat="1" applyFont="1" applyFill="1" applyBorder="1">
      <alignment horizontal="right"/>
      <protection/>
    </xf>
    <xf numFmtId="4" fontId="5" fillId="0" borderId="25" xfId="51" applyFont="1" applyFill="1" applyBorder="1">
      <alignment horizontal="right"/>
      <protection/>
    </xf>
    <xf numFmtId="0" fontId="5" fillId="0" borderId="15" xfId="0" applyFont="1" applyFill="1" applyBorder="1" applyAlignment="1">
      <alignment/>
    </xf>
    <xf numFmtId="0" fontId="5" fillId="0" borderId="17" xfId="0" applyFont="1" applyFill="1" applyBorder="1" applyAlignment="1">
      <alignment vertical="top" wrapText="1"/>
    </xf>
    <xf numFmtId="4" fontId="5" fillId="0" borderId="17" xfId="64" applyFont="1" applyFill="1" applyBorder="1">
      <alignment horizontal="right"/>
      <protection/>
    </xf>
    <xf numFmtId="182" fontId="5" fillId="0" borderId="7" xfId="64" applyNumberFormat="1" applyFont="1" applyFill="1" applyBorder="1">
      <alignment horizontal="right"/>
      <protection/>
    </xf>
    <xf numFmtId="182" fontId="5" fillId="0" borderId="13" xfId="64" applyNumberFormat="1" applyFont="1" applyFill="1" applyBorder="1">
      <alignment horizontal="right"/>
      <protection/>
    </xf>
    <xf numFmtId="182" fontId="5" fillId="0" borderId="23" xfId="64" applyNumberFormat="1" applyFont="1" applyFill="1" applyBorder="1">
      <alignment horizontal="right"/>
      <protection/>
    </xf>
    <xf numFmtId="182" fontId="5" fillId="0" borderId="12" xfId="64" applyNumberFormat="1" applyFont="1" applyFill="1" applyBorder="1">
      <alignment horizontal="right"/>
      <protection/>
    </xf>
    <xf numFmtId="182" fontId="5" fillId="0" borderId="16" xfId="64" applyNumberFormat="1" applyFont="1" applyFill="1" applyBorder="1">
      <alignment horizontal="right"/>
      <protection/>
    </xf>
    <xf numFmtId="0" fontId="4" fillId="0" borderId="0" xfId="45" applyFont="1" applyAlignment="1">
      <alignment horizontal="center" vertical="center" wrapText="1"/>
      <protection/>
    </xf>
    <xf numFmtId="0" fontId="4" fillId="0" borderId="12" xfId="50" applyFont="1" applyBorder="1">
      <alignment horizontal="center" vertical="center" wrapText="1"/>
      <protection/>
    </xf>
    <xf numFmtId="0" fontId="4" fillId="0" borderId="23" xfId="50" applyFont="1" applyBorder="1">
      <alignment horizontal="center" vertical="center" wrapText="1"/>
      <protection/>
    </xf>
    <xf numFmtId="0" fontId="4" fillId="0" borderId="24" xfId="50" applyFont="1" applyBorder="1">
      <alignment horizontal="center" vertical="center" wrapText="1"/>
      <protection/>
    </xf>
    <xf numFmtId="0" fontId="4" fillId="0" borderId="13" xfId="50" applyFont="1" applyBorder="1">
      <alignment horizontal="center" vertical="center" wrapText="1"/>
      <protection/>
    </xf>
    <xf numFmtId="0" fontId="4" fillId="0" borderId="15" xfId="50" applyFont="1" applyBorder="1">
      <alignment horizontal="center" vertical="center" wrapText="1"/>
      <protection/>
    </xf>
    <xf numFmtId="0" fontId="4" fillId="0" borderId="31" xfId="50" applyFont="1" applyBorder="1" applyAlignment="1">
      <alignment horizontal="center" vertical="center" wrapText="1"/>
      <protection/>
    </xf>
    <xf numFmtId="0" fontId="4" fillId="0" borderId="25" xfId="50" applyFont="1" applyBorder="1" applyAlignment="1">
      <alignment horizontal="center" vertical="center" wrapText="1"/>
      <protection/>
    </xf>
    <xf numFmtId="0" fontId="4" fillId="0" borderId="26" xfId="50" applyFont="1" applyBorder="1" applyAlignment="1">
      <alignment horizontal="center" vertical="center" wrapText="1"/>
      <protection/>
    </xf>
    <xf numFmtId="0" fontId="4" fillId="0" borderId="32" xfId="50" applyFont="1" applyBorder="1" applyAlignment="1">
      <alignment horizontal="center" vertical="center" wrapText="1"/>
      <protection/>
    </xf>
    <xf numFmtId="0" fontId="4" fillId="0" borderId="0" xfId="50" applyFont="1" applyBorder="1" applyAlignment="1">
      <alignment horizontal="center" vertical="center" wrapText="1"/>
      <protection/>
    </xf>
    <xf numFmtId="0" fontId="4" fillId="0" borderId="33" xfId="50" applyFont="1" applyBorder="1" applyAlignment="1">
      <alignment horizontal="center" vertical="center" wrapText="1"/>
      <protection/>
    </xf>
    <xf numFmtId="0" fontId="4" fillId="0" borderId="34" xfId="50" applyFont="1" applyBorder="1" applyAlignment="1">
      <alignment horizontal="center" vertical="center" wrapText="1"/>
      <protection/>
    </xf>
    <xf numFmtId="0" fontId="4" fillId="0" borderId="35" xfId="50" applyFont="1" applyBorder="1" applyAlignment="1">
      <alignment horizontal="center" vertical="center" wrapText="1"/>
      <protection/>
    </xf>
    <xf numFmtId="0" fontId="4" fillId="0" borderId="36" xfId="50" applyFont="1" applyBorder="1" applyAlignment="1">
      <alignment horizontal="center" vertical="center" wrapText="1"/>
      <protection/>
    </xf>
    <xf numFmtId="0" fontId="4" fillId="0" borderId="37" xfId="50" applyFont="1" applyBorder="1">
      <alignment horizontal="center" vertical="center" wrapText="1"/>
      <protection/>
    </xf>
    <xf numFmtId="0" fontId="4" fillId="0" borderId="38" xfId="50" applyFont="1" applyBorder="1">
      <alignment horizontal="center" vertical="center" wrapText="1"/>
      <protection/>
    </xf>
    <xf numFmtId="0" fontId="4" fillId="0" borderId="39" xfId="50" applyFont="1" applyBorder="1">
      <alignment horizontal="center" vertical="center" wrapText="1"/>
      <protection/>
    </xf>
    <xf numFmtId="0" fontId="4" fillId="0" borderId="31" xfId="50" applyFont="1" applyBorder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Гиперссылка_Справочник" xfId="42"/>
    <cellStyle name="Currency" xfId="43"/>
    <cellStyle name="Currency [0]" xfId="44"/>
    <cellStyle name="Заголовок" xfId="45"/>
    <cellStyle name="Заголовок 1" xfId="46"/>
    <cellStyle name="Заголовок 2" xfId="47"/>
    <cellStyle name="Заголовок 3" xfId="48"/>
    <cellStyle name="Заголовок 4" xfId="49"/>
    <cellStyle name="ЗаголовокСтолбца" xfId="50"/>
    <cellStyle name="Значение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ормула" xfId="64"/>
    <cellStyle name="ФормулаВБ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simg.mail.yandex.net/Documents%20and%20Settings\413_3\&#1052;&#1086;&#1080;%20&#1076;&#1086;&#1082;&#1091;&#1084;&#1077;&#1085;&#1090;&#1099;\&#1060;&#1086;&#1088;&#1084;&#1099;\&#1064;&#1072;&#1073;&#1083;&#1086;&#1085;%20&#1091;&#1089;&#1083;&#1091;&#1075;&#1080;%20&#1087;&#1086;%20&#1087;&#1077;&#1088;&#1077;&#1076;&#1072;&#1095;&#1077;%20&#1101;&#1083;.&#1101;&#1085;.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2.3"/>
    </sheetNames>
    <sheetDataSet>
      <sheetData sheetId="0">
        <row r="14">
          <cell r="B14">
            <v>2007</v>
          </cell>
        </row>
        <row r="15">
          <cell r="B15">
            <v>2006</v>
          </cell>
        </row>
        <row r="16">
          <cell r="B16">
            <v>2005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4"/>
  <sheetViews>
    <sheetView tabSelected="1" zoomScale="75" zoomScaleNormal="75" zoomScalePageLayoutView="0" workbookViewId="0" topLeftCell="A1">
      <selection activeCell="Z4" sqref="Z4:AD34"/>
    </sheetView>
  </sheetViews>
  <sheetFormatPr defaultColWidth="9.140625" defaultRowHeight="12.75"/>
  <cols>
    <col min="1" max="1" width="9.140625" style="1" customWidth="1"/>
    <col min="2" max="2" width="40.00390625" style="1" customWidth="1"/>
    <col min="3" max="15" width="0" style="1" hidden="1" customWidth="1"/>
    <col min="16" max="16" width="9.28125" style="1" bestFit="1" customWidth="1"/>
    <col min="17" max="17" width="9.421875" style="1" bestFit="1" customWidth="1"/>
    <col min="18" max="19" width="9.28125" style="1" bestFit="1" customWidth="1"/>
    <col min="20" max="20" width="9.140625" style="1" customWidth="1"/>
    <col min="21" max="25" width="0" style="1" hidden="1" customWidth="1"/>
    <col min="26" max="26" width="9.421875" style="1" bestFit="1" customWidth="1"/>
    <col min="27" max="27" width="9.57421875" style="1" customWidth="1"/>
    <col min="28" max="29" width="9.28125" style="1" bestFit="1" customWidth="1"/>
    <col min="30" max="16384" width="9.140625" style="1" customWidth="1"/>
  </cols>
  <sheetData>
    <row r="1" spans="1:30" ht="15.75">
      <c r="A1" s="51" t="s">
        <v>49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</row>
    <row r="2" spans="1:30" ht="15.75">
      <c r="A2" s="51" t="s">
        <v>78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</row>
    <row r="3" spans="2:30" ht="16.5" thickBot="1">
      <c r="B3" s="2"/>
      <c r="C3" s="2"/>
      <c r="D3" s="2"/>
      <c r="E3" s="2"/>
      <c r="AD3" s="27" t="s">
        <v>50</v>
      </c>
    </row>
    <row r="4" spans="1:30" ht="15.75" customHeight="1">
      <c r="A4" s="52" t="s">
        <v>0</v>
      </c>
      <c r="B4" s="57" t="s">
        <v>1</v>
      </c>
      <c r="C4" s="60"/>
      <c r="D4" s="60"/>
      <c r="E4" s="63"/>
      <c r="F4" s="66" t="s">
        <v>2</v>
      </c>
      <c r="G4" s="67"/>
      <c r="H4" s="67"/>
      <c r="I4" s="67"/>
      <c r="J4" s="68"/>
      <c r="K4" s="52" t="s">
        <v>3</v>
      </c>
      <c r="L4" s="53"/>
      <c r="M4" s="53"/>
      <c r="N4" s="53"/>
      <c r="O4" s="54"/>
      <c r="P4" s="52" t="s">
        <v>88</v>
      </c>
      <c r="Q4" s="53"/>
      <c r="R4" s="53"/>
      <c r="S4" s="53"/>
      <c r="T4" s="54"/>
      <c r="U4" s="52" t="s">
        <v>4</v>
      </c>
      <c r="V4" s="53"/>
      <c r="W4" s="53"/>
      <c r="X4" s="53"/>
      <c r="Y4" s="69"/>
      <c r="Z4" s="52" t="s">
        <v>89</v>
      </c>
      <c r="AA4" s="53"/>
      <c r="AB4" s="53"/>
      <c r="AC4" s="53"/>
      <c r="AD4" s="54"/>
    </row>
    <row r="5" spans="1:30" ht="47.25" customHeight="1" hidden="1">
      <c r="A5" s="55"/>
      <c r="B5" s="58"/>
      <c r="C5" s="61"/>
      <c r="D5" s="61"/>
      <c r="E5" s="64"/>
      <c r="F5" s="3" t="str">
        <f>F4</f>
        <v>2005 утверждено</v>
      </c>
      <c r="G5" s="4" t="str">
        <f>F4</f>
        <v>2005 утверждено</v>
      </c>
      <c r="H5" s="4" t="str">
        <f>F4</f>
        <v>2005 утверждено</v>
      </c>
      <c r="I5" s="4" t="str">
        <f>F4</f>
        <v>2005 утверждено</v>
      </c>
      <c r="J5" s="5" t="str">
        <f>F4</f>
        <v>2005 утверждено</v>
      </c>
      <c r="K5" s="3" t="str">
        <f>K4</f>
        <v>2005 факт</v>
      </c>
      <c r="L5" s="4" t="str">
        <f>K4</f>
        <v>2005 факт</v>
      </c>
      <c r="M5" s="4" t="str">
        <f>K4</f>
        <v>2005 факт</v>
      </c>
      <c r="N5" s="4" t="str">
        <f>K4</f>
        <v>2005 факт</v>
      </c>
      <c r="O5" s="5" t="str">
        <f>K4</f>
        <v>2005 факт</v>
      </c>
      <c r="P5" s="3" t="str">
        <f>P4</f>
        <v>2013г.  план</v>
      </c>
      <c r="Q5" s="4" t="str">
        <f>P4</f>
        <v>2013г.  план</v>
      </c>
      <c r="R5" s="4" t="str">
        <f>P4</f>
        <v>2013г.  план</v>
      </c>
      <c r="S5" s="4" t="str">
        <f>P4</f>
        <v>2013г.  план</v>
      </c>
      <c r="T5" s="5" t="str">
        <f>P4</f>
        <v>2013г.  план</v>
      </c>
      <c r="U5" s="3" t="str">
        <f>U4</f>
        <v>2006 ожидаемое</v>
      </c>
      <c r="V5" s="4" t="str">
        <f>U4</f>
        <v>2006 ожидаемое</v>
      </c>
      <c r="W5" s="4" t="str">
        <f>U4</f>
        <v>2006 ожидаемое</v>
      </c>
      <c r="X5" s="4" t="str">
        <f>U4</f>
        <v>2006 ожидаемое</v>
      </c>
      <c r="Y5" s="21" t="str">
        <f>U4</f>
        <v>2006 ожидаемое</v>
      </c>
      <c r="Z5" s="3" t="str">
        <f>Z4</f>
        <v>2013г.  Факт</v>
      </c>
      <c r="AA5" s="4" t="str">
        <f>Z4</f>
        <v>2013г.  Факт</v>
      </c>
      <c r="AB5" s="4" t="str">
        <f>Z4</f>
        <v>2013г.  Факт</v>
      </c>
      <c r="AC5" s="4" t="str">
        <f>Z4</f>
        <v>2013г.  Факт</v>
      </c>
      <c r="AD5" s="5" t="str">
        <f>Z4</f>
        <v>2013г.  Факт</v>
      </c>
    </row>
    <row r="6" spans="1:30" ht="16.5" thickBot="1">
      <c r="A6" s="56"/>
      <c r="B6" s="59"/>
      <c r="C6" s="62"/>
      <c r="D6" s="62"/>
      <c r="E6" s="65"/>
      <c r="F6" s="6" t="s">
        <v>5</v>
      </c>
      <c r="G6" s="7" t="s">
        <v>6</v>
      </c>
      <c r="H6" s="7" t="s">
        <v>7</v>
      </c>
      <c r="I6" s="7" t="s">
        <v>8</v>
      </c>
      <c r="J6" s="8" t="s">
        <v>9</v>
      </c>
      <c r="K6" s="6" t="s">
        <v>5</v>
      </c>
      <c r="L6" s="7" t="s">
        <v>6</v>
      </c>
      <c r="M6" s="7" t="s">
        <v>7</v>
      </c>
      <c r="N6" s="7" t="s">
        <v>8</v>
      </c>
      <c r="O6" s="8" t="s">
        <v>9</v>
      </c>
      <c r="P6" s="6" t="s">
        <v>5</v>
      </c>
      <c r="Q6" s="7" t="s">
        <v>6</v>
      </c>
      <c r="R6" s="7" t="s">
        <v>7</v>
      </c>
      <c r="S6" s="7" t="s">
        <v>8</v>
      </c>
      <c r="T6" s="8" t="s">
        <v>9</v>
      </c>
      <c r="U6" s="6" t="s">
        <v>5</v>
      </c>
      <c r="V6" s="7" t="s">
        <v>6</v>
      </c>
      <c r="W6" s="7" t="s">
        <v>7</v>
      </c>
      <c r="X6" s="7" t="s">
        <v>8</v>
      </c>
      <c r="Y6" s="22" t="s">
        <v>9</v>
      </c>
      <c r="Z6" s="6" t="s">
        <v>5</v>
      </c>
      <c r="AA6" s="7" t="s">
        <v>6</v>
      </c>
      <c r="AB6" s="7" t="s">
        <v>7</v>
      </c>
      <c r="AC6" s="7" t="s">
        <v>8</v>
      </c>
      <c r="AD6" s="8" t="s">
        <v>9</v>
      </c>
    </row>
    <row r="7" spans="1:30" ht="16.5" thickBot="1">
      <c r="A7" s="13">
        <v>1</v>
      </c>
      <c r="B7" s="28">
        <v>2</v>
      </c>
      <c r="C7" s="29"/>
      <c r="D7" s="29"/>
      <c r="E7" s="29"/>
      <c r="F7" s="13">
        <v>3</v>
      </c>
      <c r="G7" s="14">
        <v>4</v>
      </c>
      <c r="H7" s="14">
        <v>5</v>
      </c>
      <c r="I7" s="14">
        <v>6</v>
      </c>
      <c r="J7" s="15">
        <v>7</v>
      </c>
      <c r="K7" s="13">
        <v>8</v>
      </c>
      <c r="L7" s="14">
        <v>9</v>
      </c>
      <c r="M7" s="14">
        <v>10</v>
      </c>
      <c r="N7" s="14">
        <v>11</v>
      </c>
      <c r="O7" s="15">
        <v>12</v>
      </c>
      <c r="P7" s="13">
        <v>8</v>
      </c>
      <c r="Q7" s="14">
        <v>9</v>
      </c>
      <c r="R7" s="14">
        <v>10</v>
      </c>
      <c r="S7" s="14">
        <v>11</v>
      </c>
      <c r="T7" s="15">
        <v>12</v>
      </c>
      <c r="U7" s="13">
        <v>18</v>
      </c>
      <c r="V7" s="14">
        <v>19</v>
      </c>
      <c r="W7" s="14">
        <v>20</v>
      </c>
      <c r="X7" s="14">
        <v>21</v>
      </c>
      <c r="Y7" s="23">
        <v>22</v>
      </c>
      <c r="Z7" s="13">
        <v>8</v>
      </c>
      <c r="AA7" s="14">
        <v>9</v>
      </c>
      <c r="AB7" s="14">
        <v>10</v>
      </c>
      <c r="AC7" s="14">
        <v>11</v>
      </c>
      <c r="AD7" s="15">
        <v>12</v>
      </c>
    </row>
    <row r="8" spans="1:30" ht="32.25" customHeight="1">
      <c r="A8" s="30" t="s">
        <v>10</v>
      </c>
      <c r="B8" s="31" t="s">
        <v>51</v>
      </c>
      <c r="C8" s="32" t="s">
        <v>11</v>
      </c>
      <c r="D8" s="33" t="s">
        <v>52</v>
      </c>
      <c r="E8" s="33" t="s">
        <v>53</v>
      </c>
      <c r="F8" s="12">
        <f aca="true" t="shared" si="0" ref="F8:O8">F9+F15+F16+F17</f>
        <v>0</v>
      </c>
      <c r="G8" s="12">
        <f t="shared" si="0"/>
        <v>0</v>
      </c>
      <c r="H8" s="12">
        <f t="shared" si="0"/>
        <v>0</v>
      </c>
      <c r="I8" s="12">
        <f t="shared" si="0"/>
        <v>0</v>
      </c>
      <c r="J8" s="12">
        <f t="shared" si="0"/>
        <v>0</v>
      </c>
      <c r="K8" s="12">
        <f t="shared" si="0"/>
        <v>0</v>
      </c>
      <c r="L8" s="34">
        <f t="shared" si="0"/>
        <v>0</v>
      </c>
      <c r="M8" s="12">
        <f t="shared" si="0"/>
        <v>0</v>
      </c>
      <c r="N8" s="12">
        <f t="shared" si="0"/>
        <v>0</v>
      </c>
      <c r="O8" s="35">
        <f t="shared" si="0"/>
        <v>0</v>
      </c>
      <c r="P8" s="49">
        <v>344.41</v>
      </c>
      <c r="Q8" s="48">
        <f>P8</f>
        <v>344.41</v>
      </c>
      <c r="R8" s="16">
        <f>R12</f>
        <v>98.93</v>
      </c>
      <c r="S8" s="48">
        <f>SUM(S12:S13)</f>
        <v>12.77000000000002</v>
      </c>
      <c r="T8" s="17"/>
      <c r="U8" s="36"/>
      <c r="V8" s="12"/>
      <c r="W8" s="12"/>
      <c r="X8" s="12"/>
      <c r="Y8" s="35"/>
      <c r="Z8" s="49">
        <v>308.726</v>
      </c>
      <c r="AA8" s="48">
        <v>308.726</v>
      </c>
      <c r="AB8" s="16">
        <f>AB12</f>
        <v>85.516</v>
      </c>
      <c r="AC8" s="48">
        <f>AC12+AC13</f>
        <v>10.693000000000005</v>
      </c>
      <c r="AD8" s="17"/>
    </row>
    <row r="9" spans="1:30" ht="15" customHeight="1">
      <c r="A9" s="25" t="s">
        <v>12</v>
      </c>
      <c r="B9" s="37" t="s">
        <v>13</v>
      </c>
      <c r="C9" s="38" t="s">
        <v>14</v>
      </c>
      <c r="D9" s="39" t="s">
        <v>52</v>
      </c>
      <c r="E9" s="39" t="s">
        <v>54</v>
      </c>
      <c r="F9" s="10">
        <f>G11+H11+I11+J11</f>
        <v>0</v>
      </c>
      <c r="G9" s="10">
        <f>G11+G12+G13+G14</f>
        <v>0</v>
      </c>
      <c r="H9" s="10">
        <f>H11+H12+H13+H14</f>
        <v>0</v>
      </c>
      <c r="I9" s="10">
        <f>I11+I12+I13+I14</f>
        <v>0</v>
      </c>
      <c r="J9" s="10">
        <f>J11+J12+J13+J14</f>
        <v>0</v>
      </c>
      <c r="K9" s="10">
        <f>L11+M11+N11+O11</f>
        <v>0</v>
      </c>
      <c r="L9" s="10">
        <f>L11+L12+L13+L14</f>
        <v>0</v>
      </c>
      <c r="M9" s="10">
        <f>M11+M12+M13+M14</f>
        <v>0</v>
      </c>
      <c r="N9" s="10">
        <f>N11+N12+N13+N14</f>
        <v>0</v>
      </c>
      <c r="O9" s="40">
        <f>O11+O12+O13+O14</f>
        <v>0</v>
      </c>
      <c r="P9" s="24"/>
      <c r="Q9" s="10"/>
      <c r="R9" s="10"/>
      <c r="S9" s="10"/>
      <c r="T9" s="18"/>
      <c r="U9" s="9"/>
      <c r="V9" s="10"/>
      <c r="W9" s="10"/>
      <c r="X9" s="10"/>
      <c r="Y9" s="40"/>
      <c r="Z9" s="24"/>
      <c r="AA9" s="10"/>
      <c r="AB9" s="10"/>
      <c r="AC9" s="10"/>
      <c r="AD9" s="18"/>
    </row>
    <row r="10" spans="1:30" ht="15" customHeight="1">
      <c r="A10" s="25"/>
      <c r="B10" s="37" t="s">
        <v>15</v>
      </c>
      <c r="C10" s="38"/>
      <c r="D10" s="39"/>
      <c r="E10" s="39"/>
      <c r="F10" s="10"/>
      <c r="G10" s="10"/>
      <c r="H10" s="10"/>
      <c r="I10" s="10"/>
      <c r="J10" s="10"/>
      <c r="K10" s="10"/>
      <c r="L10" s="10"/>
      <c r="M10" s="10"/>
      <c r="N10" s="10"/>
      <c r="O10" s="40"/>
      <c r="P10" s="24"/>
      <c r="Q10" s="10"/>
      <c r="R10" s="10"/>
      <c r="S10" s="10"/>
      <c r="T10" s="18"/>
      <c r="U10" s="9"/>
      <c r="V10" s="10"/>
      <c r="W10" s="10"/>
      <c r="X10" s="10"/>
      <c r="Y10" s="40"/>
      <c r="Z10" s="24"/>
      <c r="AA10" s="10"/>
      <c r="AB10" s="10"/>
      <c r="AC10" s="10"/>
      <c r="AD10" s="18"/>
    </row>
    <row r="11" spans="1:30" ht="15" customHeight="1">
      <c r="A11" s="25"/>
      <c r="B11" s="37" t="s">
        <v>16</v>
      </c>
      <c r="C11" s="38" t="s">
        <v>17</v>
      </c>
      <c r="D11" s="39" t="s">
        <v>52</v>
      </c>
      <c r="E11" s="39" t="s">
        <v>55</v>
      </c>
      <c r="F11" s="10"/>
      <c r="G11" s="10"/>
      <c r="H11" s="10"/>
      <c r="I11" s="10"/>
      <c r="J11" s="10"/>
      <c r="K11" s="10"/>
      <c r="L11" s="10"/>
      <c r="M11" s="10"/>
      <c r="N11" s="10"/>
      <c r="O11" s="40"/>
      <c r="P11" s="24"/>
      <c r="Q11" s="10"/>
      <c r="R11" s="10"/>
      <c r="S11" s="10"/>
      <c r="T11" s="18"/>
      <c r="U11" s="9"/>
      <c r="V11" s="10"/>
      <c r="W11" s="10"/>
      <c r="X11" s="10"/>
      <c r="Y11" s="40"/>
      <c r="Z11" s="24"/>
      <c r="AA11" s="10"/>
      <c r="AB11" s="10"/>
      <c r="AC11" s="10"/>
      <c r="AD11" s="18"/>
    </row>
    <row r="12" spans="1:30" ht="18.75" customHeight="1">
      <c r="A12" s="25"/>
      <c r="B12" s="37" t="s">
        <v>6</v>
      </c>
      <c r="C12" s="38" t="s">
        <v>18</v>
      </c>
      <c r="D12" s="39" t="s">
        <v>52</v>
      </c>
      <c r="E12" s="39" t="s">
        <v>56</v>
      </c>
      <c r="F12" s="10"/>
      <c r="G12" s="10"/>
      <c r="H12" s="10"/>
      <c r="I12" s="10"/>
      <c r="J12" s="10"/>
      <c r="K12" s="10"/>
      <c r="L12" s="10"/>
      <c r="M12" s="10"/>
      <c r="N12" s="10"/>
      <c r="O12" s="40"/>
      <c r="P12" s="24"/>
      <c r="Q12" s="10"/>
      <c r="R12" s="46">
        <v>98.93</v>
      </c>
      <c r="S12" s="46">
        <v>10.87</v>
      </c>
      <c r="T12" s="18"/>
      <c r="U12" s="9"/>
      <c r="V12" s="10"/>
      <c r="W12" s="10"/>
      <c r="X12" s="10"/>
      <c r="Y12" s="40"/>
      <c r="Z12" s="24"/>
      <c r="AA12" s="10"/>
      <c r="AB12" s="46">
        <v>85.516</v>
      </c>
      <c r="AC12" s="46">
        <v>9.936</v>
      </c>
      <c r="AD12" s="18"/>
    </row>
    <row r="13" spans="1:30" ht="18.75" customHeight="1">
      <c r="A13" s="25"/>
      <c r="B13" s="37" t="s">
        <v>7</v>
      </c>
      <c r="C13" s="38" t="s">
        <v>19</v>
      </c>
      <c r="D13" s="39" t="s">
        <v>52</v>
      </c>
      <c r="E13" s="39" t="s">
        <v>57</v>
      </c>
      <c r="F13" s="10"/>
      <c r="G13" s="10"/>
      <c r="H13" s="10"/>
      <c r="I13" s="10"/>
      <c r="J13" s="10"/>
      <c r="K13" s="10"/>
      <c r="L13" s="10"/>
      <c r="M13" s="10"/>
      <c r="N13" s="10"/>
      <c r="O13" s="40"/>
      <c r="P13" s="24"/>
      <c r="Q13" s="10"/>
      <c r="R13" s="10"/>
      <c r="S13" s="46">
        <f>R34</f>
        <v>1.90000000000002</v>
      </c>
      <c r="T13" s="18"/>
      <c r="U13" s="9"/>
      <c r="V13" s="10"/>
      <c r="W13" s="10"/>
      <c r="X13" s="10"/>
      <c r="Y13" s="40"/>
      <c r="Z13" s="24"/>
      <c r="AA13" s="10"/>
      <c r="AB13" s="10"/>
      <c r="AC13" s="46">
        <f>AB34</f>
        <v>0.757000000000005</v>
      </c>
      <c r="AD13" s="18"/>
    </row>
    <row r="14" spans="1:30" ht="17.25" customHeight="1">
      <c r="A14" s="25"/>
      <c r="B14" s="37" t="s">
        <v>8</v>
      </c>
      <c r="C14" s="38" t="s">
        <v>20</v>
      </c>
      <c r="D14" s="39" t="s">
        <v>52</v>
      </c>
      <c r="E14" s="39" t="s">
        <v>58</v>
      </c>
      <c r="F14" s="10"/>
      <c r="G14" s="10"/>
      <c r="H14" s="10"/>
      <c r="I14" s="10"/>
      <c r="J14" s="10"/>
      <c r="K14" s="10"/>
      <c r="L14" s="10"/>
      <c r="M14" s="10"/>
      <c r="N14" s="10"/>
      <c r="O14" s="40"/>
      <c r="P14" s="24"/>
      <c r="Q14" s="10"/>
      <c r="R14" s="10"/>
      <c r="S14" s="10"/>
      <c r="T14" s="18"/>
      <c r="U14" s="9"/>
      <c r="V14" s="10"/>
      <c r="W14" s="10"/>
      <c r="X14" s="10"/>
      <c r="Y14" s="40"/>
      <c r="Z14" s="24"/>
      <c r="AA14" s="10"/>
      <c r="AB14" s="10"/>
      <c r="AC14" s="10"/>
      <c r="AD14" s="18"/>
    </row>
    <row r="15" spans="1:30" ht="15" customHeight="1">
      <c r="A15" s="25" t="s">
        <v>21</v>
      </c>
      <c r="B15" s="37" t="s">
        <v>22</v>
      </c>
      <c r="C15" s="38" t="s">
        <v>23</v>
      </c>
      <c r="D15" s="39" t="s">
        <v>52</v>
      </c>
      <c r="E15" s="39" t="s">
        <v>59</v>
      </c>
      <c r="F15" s="10">
        <f>SUM(G15:J15)</f>
        <v>0</v>
      </c>
      <c r="G15" s="10"/>
      <c r="H15" s="10"/>
      <c r="I15" s="10"/>
      <c r="J15" s="10"/>
      <c r="K15" s="10">
        <f>SUM(L15:O15)</f>
        <v>0</v>
      </c>
      <c r="L15" s="10"/>
      <c r="M15" s="10"/>
      <c r="N15" s="10"/>
      <c r="O15" s="40"/>
      <c r="P15" s="24"/>
      <c r="Q15" s="10"/>
      <c r="R15" s="10"/>
      <c r="S15" s="10"/>
      <c r="T15" s="18"/>
      <c r="U15" s="9"/>
      <c r="V15" s="10"/>
      <c r="W15" s="10"/>
      <c r="X15" s="10"/>
      <c r="Y15" s="40"/>
      <c r="Z15" s="24"/>
      <c r="AA15" s="10"/>
      <c r="AB15" s="10"/>
      <c r="AC15" s="10"/>
      <c r="AD15" s="18"/>
    </row>
    <row r="16" spans="1:30" ht="33" customHeight="1">
      <c r="A16" s="25" t="s">
        <v>24</v>
      </c>
      <c r="B16" s="37" t="s">
        <v>25</v>
      </c>
      <c r="C16" s="38" t="s">
        <v>26</v>
      </c>
      <c r="D16" s="39" t="s">
        <v>52</v>
      </c>
      <c r="E16" s="39" t="s">
        <v>60</v>
      </c>
      <c r="F16" s="10">
        <f>SUM(G16:J16)</f>
        <v>0</v>
      </c>
      <c r="G16" s="10"/>
      <c r="H16" s="10"/>
      <c r="I16" s="10"/>
      <c r="J16" s="10"/>
      <c r="K16" s="10">
        <f>SUM(L16:O16)</f>
        <v>0</v>
      </c>
      <c r="L16" s="41"/>
      <c r="M16" s="10"/>
      <c r="N16" s="10"/>
      <c r="O16" s="40"/>
      <c r="P16" s="24"/>
      <c r="Q16" s="10"/>
      <c r="R16" s="10"/>
      <c r="S16" s="10"/>
      <c r="T16" s="18"/>
      <c r="U16" s="9"/>
      <c r="V16" s="10"/>
      <c r="W16" s="10"/>
      <c r="X16" s="10"/>
      <c r="Y16" s="40"/>
      <c r="Z16" s="24"/>
      <c r="AA16" s="10"/>
      <c r="AB16" s="10"/>
      <c r="AC16" s="10"/>
      <c r="AD16" s="18"/>
    </row>
    <row r="17" spans="1:30" ht="34.5" customHeight="1">
      <c r="A17" s="25" t="s">
        <v>27</v>
      </c>
      <c r="B17" s="37" t="s">
        <v>79</v>
      </c>
      <c r="C17" s="38" t="s">
        <v>28</v>
      </c>
      <c r="D17" s="39" t="s">
        <v>52</v>
      </c>
      <c r="E17" s="39" t="s">
        <v>61</v>
      </c>
      <c r="F17" s="10">
        <f>SUM(G17:J17)</f>
        <v>0</v>
      </c>
      <c r="G17" s="10"/>
      <c r="H17" s="10"/>
      <c r="I17" s="10"/>
      <c r="J17" s="10"/>
      <c r="K17" s="10">
        <f>SUM(L17:O17)</f>
        <v>0</v>
      </c>
      <c r="L17" s="41"/>
      <c r="M17" s="10"/>
      <c r="N17" s="10"/>
      <c r="O17" s="40"/>
      <c r="P17" s="24">
        <v>344.41</v>
      </c>
      <c r="Q17" s="10"/>
      <c r="R17" s="10"/>
      <c r="S17" s="10"/>
      <c r="T17" s="18"/>
      <c r="U17" s="9"/>
      <c r="V17" s="10"/>
      <c r="W17" s="10"/>
      <c r="X17" s="10"/>
      <c r="Y17" s="40"/>
      <c r="Z17" s="24">
        <v>308.726</v>
      </c>
      <c r="AA17" s="10"/>
      <c r="AB17" s="10"/>
      <c r="AC17" s="10"/>
      <c r="AD17" s="18"/>
    </row>
    <row r="18" spans="1:30" ht="34.5" customHeight="1">
      <c r="A18" s="25"/>
      <c r="B18" s="37" t="s">
        <v>80</v>
      </c>
      <c r="C18" s="38"/>
      <c r="D18" s="39"/>
      <c r="E18" s="39"/>
      <c r="F18" s="10"/>
      <c r="G18" s="10"/>
      <c r="H18" s="10"/>
      <c r="I18" s="10"/>
      <c r="J18" s="10"/>
      <c r="K18" s="10"/>
      <c r="L18" s="41"/>
      <c r="M18" s="10"/>
      <c r="N18" s="10"/>
      <c r="O18" s="40"/>
      <c r="P18" s="24"/>
      <c r="Q18" s="10"/>
      <c r="R18" s="10"/>
      <c r="S18" s="10"/>
      <c r="T18" s="18"/>
      <c r="U18" s="9"/>
      <c r="V18" s="10"/>
      <c r="W18" s="10"/>
      <c r="X18" s="10"/>
      <c r="Y18" s="40"/>
      <c r="Z18" s="24"/>
      <c r="AA18" s="10"/>
      <c r="AB18" s="10"/>
      <c r="AC18" s="10"/>
      <c r="AD18" s="18"/>
    </row>
    <row r="19" spans="1:30" ht="34.5" customHeight="1">
      <c r="A19" s="25"/>
      <c r="B19" s="37" t="s">
        <v>81</v>
      </c>
      <c r="C19" s="38"/>
      <c r="D19" s="39"/>
      <c r="E19" s="39"/>
      <c r="F19" s="10"/>
      <c r="G19" s="10"/>
      <c r="H19" s="10"/>
      <c r="I19" s="10"/>
      <c r="J19" s="10"/>
      <c r="K19" s="10"/>
      <c r="L19" s="41"/>
      <c r="M19" s="10"/>
      <c r="N19" s="10"/>
      <c r="O19" s="40"/>
      <c r="P19" s="24"/>
      <c r="Q19" s="10"/>
      <c r="R19" s="10"/>
      <c r="S19" s="10"/>
      <c r="T19" s="18"/>
      <c r="U19" s="9"/>
      <c r="V19" s="10"/>
      <c r="W19" s="10"/>
      <c r="X19" s="10"/>
      <c r="Y19" s="40"/>
      <c r="Z19" s="24"/>
      <c r="AA19" s="10"/>
      <c r="AB19" s="10"/>
      <c r="AC19" s="10"/>
      <c r="AD19" s="18"/>
    </row>
    <row r="20" spans="1:30" ht="21.75" customHeight="1">
      <c r="A20" s="25" t="s">
        <v>29</v>
      </c>
      <c r="B20" s="37" t="s">
        <v>62</v>
      </c>
      <c r="C20" s="38" t="s">
        <v>30</v>
      </c>
      <c r="D20" s="39" t="s">
        <v>52</v>
      </c>
      <c r="E20" s="39" t="s">
        <v>62</v>
      </c>
      <c r="F20" s="10" t="e">
        <f>SUM(G20:J20)</f>
        <v>#REF!</v>
      </c>
      <c r="G20" s="10" t="e">
        <f>'[1]3'!E20</f>
        <v>#REF!</v>
      </c>
      <c r="H20" s="10" t="e">
        <f>'[1]3'!F20</f>
        <v>#REF!</v>
      </c>
      <c r="I20" s="10" t="e">
        <f>'[1]3'!G20</f>
        <v>#REF!</v>
      </c>
      <c r="J20" s="10" t="e">
        <f>'[1]3'!H20</f>
        <v>#REF!</v>
      </c>
      <c r="K20" s="10" t="e">
        <f>SUM(L20:O20)</f>
        <v>#REF!</v>
      </c>
      <c r="L20" s="10" t="e">
        <f>'[1]3'!I20</f>
        <v>#REF!</v>
      </c>
      <c r="M20" s="10" t="e">
        <f>'[1]3'!J20</f>
        <v>#REF!</v>
      </c>
      <c r="N20" s="10" t="e">
        <f>'[1]3'!K20</f>
        <v>#REF!</v>
      </c>
      <c r="O20" s="40" t="e">
        <f>'[1]3'!L20</f>
        <v>#REF!</v>
      </c>
      <c r="P20" s="47">
        <f>SUM(Q20:S20)</f>
        <v>10.540000000000001</v>
      </c>
      <c r="Q20" s="46">
        <v>3.39</v>
      </c>
      <c r="R20" s="46">
        <v>7.07</v>
      </c>
      <c r="S20" s="46">
        <v>0.08</v>
      </c>
      <c r="T20" s="18"/>
      <c r="U20" s="9"/>
      <c r="V20" s="10"/>
      <c r="W20" s="10"/>
      <c r="X20" s="10"/>
      <c r="Y20" s="40"/>
      <c r="Z20" s="47">
        <f>SUM(AA20:AC20)</f>
        <v>9.048</v>
      </c>
      <c r="AA20" s="46">
        <v>3.408</v>
      </c>
      <c r="AB20" s="46">
        <v>5.598</v>
      </c>
      <c r="AC20" s="46">
        <v>0.042</v>
      </c>
      <c r="AD20" s="18"/>
    </row>
    <row r="21" spans="1:30" ht="21.75" customHeight="1">
      <c r="A21" s="25"/>
      <c r="B21" s="37" t="s">
        <v>63</v>
      </c>
      <c r="C21" s="38" t="s">
        <v>31</v>
      </c>
      <c r="D21" s="39" t="s">
        <v>32</v>
      </c>
      <c r="E21" s="39" t="s">
        <v>64</v>
      </c>
      <c r="F21" s="10" t="e">
        <f aca="true" t="shared" si="1" ref="F21:O21">F20/F8*100</f>
        <v>#REF!</v>
      </c>
      <c r="G21" s="10" t="e">
        <f t="shared" si="1"/>
        <v>#REF!</v>
      </c>
      <c r="H21" s="10" t="e">
        <f t="shared" si="1"/>
        <v>#REF!</v>
      </c>
      <c r="I21" s="10" t="e">
        <f t="shared" si="1"/>
        <v>#REF!</v>
      </c>
      <c r="J21" s="10" t="e">
        <f t="shared" si="1"/>
        <v>#REF!</v>
      </c>
      <c r="K21" s="10" t="e">
        <f t="shared" si="1"/>
        <v>#REF!</v>
      </c>
      <c r="L21" s="10" t="e">
        <f t="shared" si="1"/>
        <v>#REF!</v>
      </c>
      <c r="M21" s="10" t="e">
        <f t="shared" si="1"/>
        <v>#REF!</v>
      </c>
      <c r="N21" s="10" t="e">
        <f t="shared" si="1"/>
        <v>#REF!</v>
      </c>
      <c r="O21" s="40" t="e">
        <f t="shared" si="1"/>
        <v>#REF!</v>
      </c>
      <c r="P21" s="24">
        <f>P20/P8*100</f>
        <v>3.0603060306030603</v>
      </c>
      <c r="Q21" s="10">
        <f>Q20/Q8*100</f>
        <v>0.9842919775848552</v>
      </c>
      <c r="R21" s="10">
        <f>R20/R12*100</f>
        <v>7.146467199029617</v>
      </c>
      <c r="S21" s="10">
        <f>S20/S8*100</f>
        <v>0.6264682850430687</v>
      </c>
      <c r="T21" s="18"/>
      <c r="U21" s="9"/>
      <c r="V21" s="10"/>
      <c r="W21" s="10"/>
      <c r="X21" s="10"/>
      <c r="Y21" s="40"/>
      <c r="Z21" s="10">
        <f>Z20/Z8*100</f>
        <v>2.9307541314952417</v>
      </c>
      <c r="AA21" s="10">
        <f>AA20/AA8*100</f>
        <v>1.1038914765844148</v>
      </c>
      <c r="AB21" s="10">
        <f>AB20/AB12*100</f>
        <v>6.546143411759202</v>
      </c>
      <c r="AC21" s="10">
        <f>AC20/AC12*100</f>
        <v>0.4227053140096619</v>
      </c>
      <c r="AD21" s="18"/>
    </row>
    <row r="22" spans="1:30" ht="35.25" customHeight="1" hidden="1">
      <c r="A22" s="25" t="s">
        <v>76</v>
      </c>
      <c r="B22" s="37" t="s">
        <v>82</v>
      </c>
      <c r="C22" s="38"/>
      <c r="D22" s="39"/>
      <c r="E22" s="39"/>
      <c r="F22" s="10"/>
      <c r="G22" s="10"/>
      <c r="H22" s="10"/>
      <c r="I22" s="10"/>
      <c r="J22" s="10"/>
      <c r="K22" s="10"/>
      <c r="L22" s="10"/>
      <c r="M22" s="10"/>
      <c r="N22" s="10"/>
      <c r="O22" s="40"/>
      <c r="P22" s="47">
        <v>10.332</v>
      </c>
      <c r="Q22" s="46">
        <f>Q20-Q23</f>
        <v>1.6707885597548535</v>
      </c>
      <c r="R22" s="46">
        <f>R20-R23</f>
        <v>5.882211440245147</v>
      </c>
      <c r="S22" s="46">
        <f>S20</f>
        <v>0.08</v>
      </c>
      <c r="T22" s="18"/>
      <c r="U22" s="9"/>
      <c r="V22" s="10"/>
      <c r="W22" s="10"/>
      <c r="X22" s="10"/>
      <c r="Y22" s="40"/>
      <c r="Z22" s="47">
        <v>10.332</v>
      </c>
      <c r="AA22" s="46">
        <f>AA20-AA23</f>
        <v>1.6887885597548533</v>
      </c>
      <c r="AB22" s="46">
        <f>AB20-AB23</f>
        <v>4.410211440245146</v>
      </c>
      <c r="AC22" s="46">
        <f>AC20</f>
        <v>0.042</v>
      </c>
      <c r="AD22" s="18"/>
    </row>
    <row r="23" spans="1:30" ht="33" customHeight="1" hidden="1">
      <c r="A23" s="25" t="s">
        <v>77</v>
      </c>
      <c r="B23" s="37" t="s">
        <v>83</v>
      </c>
      <c r="C23" s="38"/>
      <c r="D23" s="39"/>
      <c r="E23" s="39"/>
      <c r="F23" s="10"/>
      <c r="G23" s="10"/>
      <c r="H23" s="10"/>
      <c r="I23" s="10"/>
      <c r="J23" s="10"/>
      <c r="K23" s="10"/>
      <c r="L23" s="10"/>
      <c r="M23" s="10"/>
      <c r="N23" s="10"/>
      <c r="O23" s="40"/>
      <c r="P23" s="47">
        <v>2.907</v>
      </c>
      <c r="Q23" s="46">
        <f>80.148/(1-2.1/100)-80.148</f>
        <v>1.7192114402451466</v>
      </c>
      <c r="R23" s="46">
        <f>P23-Q23</f>
        <v>1.1877885597548534</v>
      </c>
      <c r="S23" s="10">
        <v>0</v>
      </c>
      <c r="T23" s="18"/>
      <c r="U23" s="9"/>
      <c r="V23" s="10"/>
      <c r="W23" s="10"/>
      <c r="X23" s="10"/>
      <c r="Y23" s="40"/>
      <c r="Z23" s="47">
        <v>2.907</v>
      </c>
      <c r="AA23" s="46">
        <f>80.148/(1-2.1/100)-80.148</f>
        <v>1.7192114402451466</v>
      </c>
      <c r="AB23" s="46">
        <f>Z23-AA23</f>
        <v>1.1877885597548534</v>
      </c>
      <c r="AC23" s="10">
        <v>0</v>
      </c>
      <c r="AD23" s="18"/>
    </row>
    <row r="24" spans="1:30" ht="32.25" customHeight="1">
      <c r="A24" s="25" t="s">
        <v>33</v>
      </c>
      <c r="B24" s="37" t="s">
        <v>65</v>
      </c>
      <c r="C24" s="38" t="s">
        <v>34</v>
      </c>
      <c r="D24" s="39" t="s">
        <v>52</v>
      </c>
      <c r="E24" s="39" t="s">
        <v>65</v>
      </c>
      <c r="F24" s="10">
        <f>SUM(G24:J24)</f>
        <v>0</v>
      </c>
      <c r="G24" s="10"/>
      <c r="H24" s="10"/>
      <c r="I24" s="10"/>
      <c r="J24" s="10"/>
      <c r="K24" s="10">
        <f>SUM(L24:O24)</f>
        <v>0</v>
      </c>
      <c r="L24" s="41"/>
      <c r="M24" s="10"/>
      <c r="N24" s="10"/>
      <c r="O24" s="40"/>
      <c r="P24" s="24"/>
      <c r="Q24" s="10"/>
      <c r="R24" s="10"/>
      <c r="S24" s="10"/>
      <c r="T24" s="18"/>
      <c r="U24" s="9"/>
      <c r="V24" s="10"/>
      <c r="W24" s="10"/>
      <c r="X24" s="10"/>
      <c r="Y24" s="40"/>
      <c r="Z24" s="24"/>
      <c r="AA24" s="10"/>
      <c r="AB24" s="10"/>
      <c r="AC24" s="10"/>
      <c r="AD24" s="18"/>
    </row>
    <row r="25" spans="1:30" ht="15" customHeight="1">
      <c r="A25" s="25" t="s">
        <v>35</v>
      </c>
      <c r="B25" s="37" t="s">
        <v>66</v>
      </c>
      <c r="C25" s="38" t="s">
        <v>36</v>
      </c>
      <c r="D25" s="39" t="s">
        <v>52</v>
      </c>
      <c r="E25" s="39" t="s">
        <v>66</v>
      </c>
      <c r="F25" s="10"/>
      <c r="G25" s="10" t="e">
        <f>G8-G20-G24</f>
        <v>#REF!</v>
      </c>
      <c r="H25" s="10" t="e">
        <f>H8-H20-H24</f>
        <v>#REF!</v>
      </c>
      <c r="I25" s="10" t="e">
        <f>I8-I20-I24</f>
        <v>#REF!</v>
      </c>
      <c r="J25" s="10" t="e">
        <f>J8-J20-J24</f>
        <v>#REF!</v>
      </c>
      <c r="K25" s="10"/>
      <c r="L25" s="10" t="e">
        <f>L8-L20-L24</f>
        <v>#REF!</v>
      </c>
      <c r="M25" s="10" t="e">
        <f>M8-M20-M24</f>
        <v>#REF!</v>
      </c>
      <c r="N25" s="10" t="e">
        <f>N8-N20-N24</f>
        <v>#REF!</v>
      </c>
      <c r="O25" s="40" t="e">
        <f>O8-O20-O24</f>
        <v>#REF!</v>
      </c>
      <c r="P25" s="24"/>
      <c r="Q25" s="46">
        <f>Q8-Q20</f>
        <v>341.02000000000004</v>
      </c>
      <c r="R25" s="46">
        <f>R12-R20</f>
        <v>91.86000000000001</v>
      </c>
      <c r="S25" s="46">
        <f>S8-S20</f>
        <v>12.690000000000019</v>
      </c>
      <c r="T25" s="18"/>
      <c r="U25" s="9"/>
      <c r="V25" s="10"/>
      <c r="W25" s="10"/>
      <c r="X25" s="10"/>
      <c r="Y25" s="40"/>
      <c r="Z25" s="24"/>
      <c r="AA25" s="46">
        <f>AA8-AA20</f>
        <v>305.318</v>
      </c>
      <c r="AB25" s="46">
        <f>AB12-AB20</f>
        <v>79.918</v>
      </c>
      <c r="AC25" s="46">
        <f>AC8-AC20</f>
        <v>10.651000000000005</v>
      </c>
      <c r="AD25" s="18"/>
    </row>
    <row r="26" spans="1:30" ht="15" customHeight="1">
      <c r="A26" s="25" t="s">
        <v>37</v>
      </c>
      <c r="B26" s="37" t="s">
        <v>67</v>
      </c>
      <c r="C26" s="38" t="s">
        <v>38</v>
      </c>
      <c r="D26" s="39" t="s">
        <v>52</v>
      </c>
      <c r="E26" s="39" t="s">
        <v>68</v>
      </c>
      <c r="F26" s="10">
        <f>SUM(G26:J26)</f>
        <v>0</v>
      </c>
      <c r="G26" s="10"/>
      <c r="H26" s="10"/>
      <c r="I26" s="10"/>
      <c r="J26" s="10"/>
      <c r="K26" s="10">
        <f>SUM(L26:O26)</f>
        <v>0</v>
      </c>
      <c r="L26" s="10"/>
      <c r="M26" s="10"/>
      <c r="N26" s="10"/>
      <c r="O26" s="40"/>
      <c r="P26" s="47">
        <f>SUM(Q26:S26)</f>
        <v>333.88</v>
      </c>
      <c r="Q26" s="47">
        <f>Q28+Q29</f>
        <v>231.23</v>
      </c>
      <c r="R26" s="47">
        <f>R28+R29</f>
        <v>89.96</v>
      </c>
      <c r="S26" s="47">
        <f>S28+S29</f>
        <v>12.69</v>
      </c>
      <c r="T26" s="18"/>
      <c r="U26" s="9"/>
      <c r="V26" s="10"/>
      <c r="W26" s="10"/>
      <c r="X26" s="10"/>
      <c r="Y26" s="40"/>
      <c r="Z26" s="47">
        <f>SUM(AA26:AC26)</f>
        <v>299.678</v>
      </c>
      <c r="AA26" s="47">
        <f>AA28+AA29</f>
        <v>209.86599999999999</v>
      </c>
      <c r="AB26" s="47">
        <f>AB28+AB29</f>
        <v>79.161</v>
      </c>
      <c r="AC26" s="47">
        <f>AC28+AC29</f>
        <v>10.651</v>
      </c>
      <c r="AD26" s="18"/>
    </row>
    <row r="27" spans="1:30" ht="15" customHeight="1">
      <c r="A27" s="25"/>
      <c r="B27" s="37" t="s">
        <v>39</v>
      </c>
      <c r="C27" s="38"/>
      <c r="D27" s="39" t="s">
        <v>52</v>
      </c>
      <c r="E27" s="39"/>
      <c r="F27" s="10"/>
      <c r="G27" s="10"/>
      <c r="H27" s="10"/>
      <c r="I27" s="10"/>
      <c r="J27" s="10"/>
      <c r="K27" s="10"/>
      <c r="L27" s="10"/>
      <c r="M27" s="10"/>
      <c r="N27" s="10"/>
      <c r="O27" s="40"/>
      <c r="P27" s="24"/>
      <c r="Q27" s="10"/>
      <c r="R27" s="10"/>
      <c r="S27" s="10"/>
      <c r="T27" s="18"/>
      <c r="U27" s="9"/>
      <c r="V27" s="10"/>
      <c r="W27" s="10"/>
      <c r="X27" s="10"/>
      <c r="Y27" s="40"/>
      <c r="Z27" s="24"/>
      <c r="AA27" s="10"/>
      <c r="AB27" s="10"/>
      <c r="AC27" s="10"/>
      <c r="AD27" s="18"/>
    </row>
    <row r="28" spans="1:30" ht="33" customHeight="1">
      <c r="A28" s="25"/>
      <c r="B28" s="37" t="s">
        <v>84</v>
      </c>
      <c r="C28" s="38" t="s">
        <v>40</v>
      </c>
      <c r="D28" s="39" t="s">
        <v>52</v>
      </c>
      <c r="E28" s="39" t="s">
        <v>69</v>
      </c>
      <c r="F28" s="10">
        <f>SUM(G28:J28)</f>
        <v>0</v>
      </c>
      <c r="G28" s="11"/>
      <c r="H28" s="11"/>
      <c r="I28" s="11"/>
      <c r="J28" s="11"/>
      <c r="K28" s="10">
        <f>SUM(L28:O28)</f>
        <v>0</v>
      </c>
      <c r="L28" s="11"/>
      <c r="M28" s="11"/>
      <c r="N28" s="11"/>
      <c r="O28" s="42"/>
      <c r="P28" s="47">
        <v>76.78</v>
      </c>
      <c r="Q28" s="47">
        <v>75.03</v>
      </c>
      <c r="R28" s="11"/>
      <c r="S28" s="11"/>
      <c r="T28" s="19"/>
      <c r="U28" s="9"/>
      <c r="V28" s="11"/>
      <c r="W28" s="11"/>
      <c r="X28" s="11"/>
      <c r="Y28" s="42"/>
      <c r="Z28" s="47">
        <v>69.985</v>
      </c>
      <c r="AA28" s="47">
        <v>83.107</v>
      </c>
      <c r="AB28" s="11"/>
      <c r="AC28" s="11"/>
      <c r="AD28" s="19"/>
    </row>
    <row r="29" spans="1:30" ht="32.25" customHeight="1">
      <c r="A29" s="25"/>
      <c r="B29" s="37" t="s">
        <v>85</v>
      </c>
      <c r="C29" s="38" t="s">
        <v>41</v>
      </c>
      <c r="D29" s="39" t="s">
        <v>52</v>
      </c>
      <c r="E29" s="39" t="s">
        <v>70</v>
      </c>
      <c r="F29" s="10">
        <f>SUM(G29:J29)</f>
        <v>0</v>
      </c>
      <c r="G29" s="10"/>
      <c r="H29" s="10"/>
      <c r="I29" s="10"/>
      <c r="J29" s="10"/>
      <c r="K29" s="10"/>
      <c r="L29" s="41"/>
      <c r="M29" s="10"/>
      <c r="N29" s="10"/>
      <c r="O29" s="40"/>
      <c r="P29" s="47">
        <f>P30+P31</f>
        <v>275.553</v>
      </c>
      <c r="Q29" s="47">
        <v>156.2</v>
      </c>
      <c r="R29" s="47">
        <v>89.96</v>
      </c>
      <c r="S29" s="47">
        <v>12.69</v>
      </c>
      <c r="T29" s="18"/>
      <c r="U29" s="9"/>
      <c r="V29" s="10"/>
      <c r="W29" s="10"/>
      <c r="X29" s="10"/>
      <c r="Y29" s="40"/>
      <c r="Z29" s="47">
        <f>SUM(AA29:AC29)</f>
        <v>216.57100000000003</v>
      </c>
      <c r="AA29" s="47">
        <v>126.759</v>
      </c>
      <c r="AB29" s="47">
        <v>79.161</v>
      </c>
      <c r="AC29" s="47">
        <v>10.651</v>
      </c>
      <c r="AD29" s="18"/>
    </row>
    <row r="30" spans="1:30" ht="32.25" customHeight="1" hidden="1">
      <c r="A30" s="25"/>
      <c r="B30" s="37" t="s">
        <v>86</v>
      </c>
      <c r="C30" s="38"/>
      <c r="D30" s="39"/>
      <c r="E30" s="39"/>
      <c r="F30" s="10"/>
      <c r="G30" s="10"/>
      <c r="H30" s="10"/>
      <c r="I30" s="10"/>
      <c r="J30" s="10"/>
      <c r="K30" s="10"/>
      <c r="L30" s="41"/>
      <c r="M30" s="10"/>
      <c r="N30" s="10"/>
      <c r="O30" s="40"/>
      <c r="P30" s="47">
        <f>SUM(Q30:S30)</f>
        <v>25.122999999999998</v>
      </c>
      <c r="Q30" s="46">
        <v>2.412</v>
      </c>
      <c r="R30" s="46">
        <v>20.296</v>
      </c>
      <c r="S30" s="46">
        <v>2.415</v>
      </c>
      <c r="T30" s="18"/>
      <c r="U30" s="9"/>
      <c r="V30" s="10"/>
      <c r="W30" s="10"/>
      <c r="X30" s="10"/>
      <c r="Y30" s="40"/>
      <c r="Z30" s="47">
        <f>SUM(AA30:AC30)</f>
        <v>25.122999999999998</v>
      </c>
      <c r="AA30" s="46">
        <v>2.412</v>
      </c>
      <c r="AB30" s="46">
        <v>20.296</v>
      </c>
      <c r="AC30" s="46">
        <v>2.415</v>
      </c>
      <c r="AD30" s="18"/>
    </row>
    <row r="31" spans="1:30" ht="32.25" customHeight="1" hidden="1">
      <c r="A31" s="25"/>
      <c r="B31" s="37" t="s">
        <v>87</v>
      </c>
      <c r="C31" s="38"/>
      <c r="D31" s="39"/>
      <c r="E31" s="39"/>
      <c r="F31" s="10"/>
      <c r="G31" s="10"/>
      <c r="H31" s="10"/>
      <c r="I31" s="10"/>
      <c r="J31" s="10"/>
      <c r="K31" s="10"/>
      <c r="L31" s="41"/>
      <c r="M31" s="10"/>
      <c r="N31" s="10"/>
      <c r="O31" s="40"/>
      <c r="P31" s="47">
        <f>SUM(Q31:S31)</f>
        <v>250.43</v>
      </c>
      <c r="Q31" s="46">
        <v>195.21</v>
      </c>
      <c r="R31" s="46">
        <v>36.223</v>
      </c>
      <c r="S31" s="46">
        <v>18.997</v>
      </c>
      <c r="T31" s="18"/>
      <c r="U31" s="9"/>
      <c r="V31" s="10"/>
      <c r="W31" s="10"/>
      <c r="X31" s="10"/>
      <c r="Y31" s="40"/>
      <c r="Z31" s="47">
        <f>SUM(AA31:AC31)</f>
        <v>250.43</v>
      </c>
      <c r="AA31" s="46">
        <v>195.21</v>
      </c>
      <c r="AB31" s="46">
        <v>36.223</v>
      </c>
      <c r="AC31" s="46">
        <v>18.997</v>
      </c>
      <c r="AD31" s="18"/>
    </row>
    <row r="32" spans="1:30" ht="17.25" customHeight="1">
      <c r="A32" s="25" t="s">
        <v>42</v>
      </c>
      <c r="B32" s="37" t="s">
        <v>71</v>
      </c>
      <c r="C32" s="38" t="s">
        <v>43</v>
      </c>
      <c r="D32" s="39" t="s">
        <v>52</v>
      </c>
      <c r="E32" s="39" t="s">
        <v>72</v>
      </c>
      <c r="F32" s="10">
        <f>SUM(G32:J32)</f>
        <v>0</v>
      </c>
      <c r="G32" s="10"/>
      <c r="H32" s="10"/>
      <c r="I32" s="10"/>
      <c r="J32" s="10"/>
      <c r="K32" s="10">
        <f>SUM(L32:O32)</f>
        <v>0</v>
      </c>
      <c r="L32" s="10"/>
      <c r="M32" s="10"/>
      <c r="N32" s="10"/>
      <c r="O32" s="40"/>
      <c r="P32" s="24"/>
      <c r="Q32" s="10"/>
      <c r="R32" s="10"/>
      <c r="S32" s="10"/>
      <c r="T32" s="18"/>
      <c r="U32" s="9"/>
      <c r="V32" s="10"/>
      <c r="W32" s="10"/>
      <c r="X32" s="10"/>
      <c r="Y32" s="40"/>
      <c r="Z32" s="24"/>
      <c r="AA32" s="10"/>
      <c r="AB32" s="10"/>
      <c r="AC32" s="10"/>
      <c r="AD32" s="18"/>
    </row>
    <row r="33" spans="1:30" ht="31.5" customHeight="1">
      <c r="A33" s="25" t="s">
        <v>44</v>
      </c>
      <c r="B33" s="37" t="s">
        <v>73</v>
      </c>
      <c r="C33" s="38" t="s">
        <v>45</v>
      </c>
      <c r="D33" s="39" t="s">
        <v>52</v>
      </c>
      <c r="E33" s="39" t="s">
        <v>74</v>
      </c>
      <c r="F33" s="10">
        <f>SUM(G33:J33)</f>
        <v>0</v>
      </c>
      <c r="G33" s="10"/>
      <c r="H33" s="10"/>
      <c r="I33" s="10"/>
      <c r="J33" s="10"/>
      <c r="K33" s="10">
        <f>SUM(L33:O33)</f>
        <v>0</v>
      </c>
      <c r="L33" s="41"/>
      <c r="M33" s="10"/>
      <c r="N33" s="10"/>
      <c r="O33" s="40"/>
      <c r="P33" s="24"/>
      <c r="Q33" s="10"/>
      <c r="R33" s="10"/>
      <c r="S33" s="10"/>
      <c r="T33" s="18"/>
      <c r="U33" s="9"/>
      <c r="V33" s="10"/>
      <c r="W33" s="10"/>
      <c r="X33" s="10"/>
      <c r="Y33" s="40"/>
      <c r="Z33" s="24"/>
      <c r="AA33" s="10"/>
      <c r="AB33" s="10"/>
      <c r="AC33" s="10"/>
      <c r="AD33" s="18"/>
    </row>
    <row r="34" spans="1:30" ht="33.75" customHeight="1" thickBot="1">
      <c r="A34" s="43" t="s">
        <v>46</v>
      </c>
      <c r="B34" s="44" t="s">
        <v>47</v>
      </c>
      <c r="C34" s="38" t="s">
        <v>48</v>
      </c>
      <c r="D34" s="39" t="s">
        <v>52</v>
      </c>
      <c r="E34" s="39" t="s">
        <v>75</v>
      </c>
      <c r="F34" s="10">
        <f>SUM(G34:J34)</f>
        <v>0</v>
      </c>
      <c r="G34" s="10"/>
      <c r="H34" s="10"/>
      <c r="I34" s="10"/>
      <c r="J34" s="10"/>
      <c r="K34" s="10">
        <f>SUM(L34:O34)</f>
        <v>0</v>
      </c>
      <c r="L34" s="41"/>
      <c r="M34" s="10"/>
      <c r="N34" s="10"/>
      <c r="O34" s="40"/>
      <c r="P34" s="26"/>
      <c r="Q34" s="50">
        <f>Q25-Q26</f>
        <v>109.79000000000005</v>
      </c>
      <c r="R34" s="50">
        <f>R25-R26</f>
        <v>1.90000000000002</v>
      </c>
      <c r="S34" s="20"/>
      <c r="T34" s="45"/>
      <c r="U34" s="9"/>
      <c r="V34" s="10"/>
      <c r="W34" s="10"/>
      <c r="X34" s="10"/>
      <c r="Y34" s="40"/>
      <c r="Z34" s="26"/>
      <c r="AA34" s="50">
        <f>AA25-AA26</f>
        <v>95.452</v>
      </c>
      <c r="AB34" s="50">
        <f>AB25-AB26</f>
        <v>0.757000000000005</v>
      </c>
      <c r="AC34" s="20"/>
      <c r="AD34" s="45"/>
    </row>
  </sheetData>
  <sheetProtection/>
  <protectedRanges>
    <protectedRange sqref="G11:J19 G24:J24 G26:J26 G28:J34 L11:O19 L24:O24 L26:O26 L28:O34 AA30:AC34 V28:Y34 V26:Y26 V24:Y24 V11:Y19 AA11:AD19 AA24:AD24 AD28:AD34 AB28:AC28 AD26 Q30:S34 Q11:T19 Q24:T24 T28:T34 R28:S28 T26" name="Диапазон1"/>
  </protectedRanges>
  <mergeCells count="12">
    <mergeCell ref="P4:T4"/>
    <mergeCell ref="U4:Y4"/>
    <mergeCell ref="A2:AD2"/>
    <mergeCell ref="Z4:AD4"/>
    <mergeCell ref="A1:AD1"/>
    <mergeCell ref="A4:A6"/>
    <mergeCell ref="B4:B6"/>
    <mergeCell ref="C4:C6"/>
    <mergeCell ref="D4:D6"/>
    <mergeCell ref="E4:E6"/>
    <mergeCell ref="F4:J4"/>
    <mergeCell ref="K4:O4"/>
  </mergeCells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Энерго</cp:lastModifiedBy>
  <cp:lastPrinted>2013-03-04T06:11:42Z</cp:lastPrinted>
  <dcterms:created xsi:type="dcterms:W3CDTF">1996-10-08T23:32:33Z</dcterms:created>
  <dcterms:modified xsi:type="dcterms:W3CDTF">2014-01-28T08:17:18Z</dcterms:modified>
  <cp:category/>
  <cp:version/>
  <cp:contentType/>
  <cp:contentStatus/>
</cp:coreProperties>
</file>